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ปี 2564\งาน กปร\งาน พรด ที่แล้วเสร็จ\ลง website\"/>
    </mc:Choice>
  </mc:AlternateContent>
  <bookViews>
    <workbookView xWindow="0" yWindow="0" windowWidth="28800" windowHeight="12480"/>
  </bookViews>
  <sheets>
    <sheet name="901" sheetId="2" r:id="rId1"/>
    <sheet name="902" sheetId="3" r:id="rId2"/>
    <sheet name="904 (ร10)" sheetId="4" r:id="rId3"/>
    <sheet name="905" sheetId="5" r:id="rId4"/>
  </sheets>
  <definedNames>
    <definedName name="_xlnm._FilterDatabase" localSheetId="0" hidden="1">'901'!$B$6:$W$6</definedName>
    <definedName name="_xlnm._FilterDatabase" localSheetId="1" hidden="1">'902'!$A$6:$AA$14</definedName>
    <definedName name="_xlnm._FilterDatabase" localSheetId="2" hidden="1">'904 (ร10)'!$A$6:$AA$7</definedName>
    <definedName name="_xlnm._FilterDatabase" localSheetId="3" hidden="1">'905'!$A$6:$AA$8</definedName>
    <definedName name="_xlnm.Print_Area" localSheetId="0">'901'!$B$1:$W$47</definedName>
    <definedName name="_xlnm.Print_Area" localSheetId="1">'902'!$B$1:$W$14</definedName>
    <definedName name="_xlnm.Print_Area" localSheetId="2">'904 (ร10)'!$B$1:$W$7</definedName>
    <definedName name="_xlnm.Print_Area" localSheetId="3">'905'!$B$1:$W$8</definedName>
    <definedName name="_xlnm.Print_Titles" localSheetId="0">'901'!$2:$6</definedName>
    <definedName name="_xlnm.Print_Titles" localSheetId="1">'902'!$2:$6</definedName>
    <definedName name="_xlnm.Print_Titles" localSheetId="2">'904 (ร10)'!$2:$6</definedName>
    <definedName name="_xlnm.Print_Titles" localSheetId="3">'905'!$2:$6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9" i="3"/>
  <c r="B10" i="3"/>
  <c r="B11" i="3"/>
  <c r="B12" i="3"/>
  <c r="B13" i="3"/>
  <c r="B14" i="3"/>
  <c r="B7" i="3"/>
  <c r="B7" i="5" l="1"/>
  <c r="B25" i="2"/>
  <c r="B7" i="2"/>
  <c r="B13" i="2"/>
  <c r="B44" i="2"/>
  <c r="B46" i="2"/>
  <c r="B37" i="2"/>
  <c r="B42" i="2"/>
  <c r="B27" i="2"/>
  <c r="B35" i="2"/>
  <c r="B34" i="2"/>
  <c r="B43" i="2"/>
  <c r="B20" i="2"/>
  <c r="B18" i="2"/>
  <c r="B8" i="2"/>
  <c r="B19" i="2"/>
  <c r="B38" i="2"/>
  <c r="B14" i="2"/>
  <c r="B9" i="2"/>
  <c r="B41" i="2"/>
  <c r="B39" i="2"/>
  <c r="B40" i="2"/>
  <c r="B36" i="2"/>
  <c r="B32" i="2"/>
  <c r="B12" i="2"/>
  <c r="B29" i="2"/>
  <c r="B10" i="2"/>
  <c r="B11" i="2"/>
  <c r="B15" i="2"/>
  <c r="B45" i="2"/>
  <c r="B31" i="2"/>
  <c r="B26" i="2"/>
  <c r="B24" i="2"/>
  <c r="B21" i="2"/>
  <c r="B30" i="2"/>
  <c r="B16" i="2"/>
  <c r="B22" i="2"/>
  <c r="B33" i="2"/>
  <c r="B23" i="2"/>
  <c r="B17" i="2"/>
  <c r="B47" i="2"/>
  <c r="B28" i="2"/>
  <c r="B8" i="5" l="1"/>
  <c r="A8" i="5"/>
  <c r="A7" i="5"/>
  <c r="O5" i="5"/>
  <c r="N5" i="5"/>
  <c r="M5" i="5"/>
  <c r="L5" i="5"/>
  <c r="K5" i="5"/>
  <c r="J5" i="5"/>
  <c r="I5" i="5"/>
  <c r="H5" i="5"/>
  <c r="G5" i="5"/>
  <c r="F5" i="5"/>
  <c r="E5" i="5"/>
  <c r="D5" i="5"/>
  <c r="C5" i="5"/>
  <c r="B7" i="4"/>
  <c r="A7" i="4"/>
  <c r="O5" i="4"/>
  <c r="N5" i="4"/>
  <c r="M5" i="4"/>
  <c r="L5" i="4"/>
  <c r="K5" i="4"/>
  <c r="J5" i="4"/>
  <c r="I5" i="4"/>
  <c r="H5" i="4"/>
  <c r="G5" i="4"/>
  <c r="F5" i="4"/>
  <c r="E5" i="4"/>
  <c r="D5" i="4"/>
  <c r="C5" i="4"/>
  <c r="A7" i="3"/>
  <c r="A10" i="3"/>
  <c r="A14" i="3"/>
  <c r="A13" i="3"/>
  <c r="A12" i="3"/>
  <c r="A11" i="3"/>
  <c r="O5" i="3"/>
  <c r="N5" i="3"/>
  <c r="M5" i="3"/>
  <c r="L5" i="3"/>
  <c r="K5" i="3"/>
  <c r="J5" i="3"/>
  <c r="I5" i="3"/>
  <c r="H5" i="3"/>
  <c r="G5" i="3"/>
  <c r="F5" i="3"/>
  <c r="E5" i="3"/>
  <c r="D5" i="3"/>
  <c r="C5" i="3"/>
  <c r="N5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7" i="2"/>
  <c r="A26" i="2"/>
  <c r="A25" i="2"/>
  <c r="A24" i="2"/>
  <c r="A23" i="2"/>
  <c r="A22" i="2"/>
  <c r="A21" i="2"/>
  <c r="A20" i="2"/>
  <c r="A19" i="2"/>
  <c r="A17" i="2"/>
  <c r="A16" i="2"/>
  <c r="A15" i="2"/>
  <c r="A14" i="2"/>
  <c r="A13" i="2"/>
  <c r="A12" i="2"/>
  <c r="A11" i="2"/>
  <c r="A10" i="2"/>
  <c r="A9" i="2"/>
  <c r="A8" i="2"/>
  <c r="A7" i="2"/>
  <c r="O5" i="2"/>
  <c r="M5" i="2"/>
  <c r="L5" i="2"/>
  <c r="K5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<sst xmlns="http://schemas.openxmlformats.org/spreadsheetml/2006/main" count="644" uniqueCount="127">
  <si>
    <t>ฎีกา</t>
  </si>
  <si>
    <t>พระบาทสมเด็จพระเจ้าอยู่หัว(901)</t>
  </si>
  <si>
    <t>พะเยา</t>
  </si>
  <si>
    <t>ปง</t>
  </si>
  <si>
    <t>ชป.กลาง</t>
  </si>
  <si>
    <t>อ่าง</t>
  </si>
  <si>
    <t>พรด.ตรง</t>
  </si>
  <si>
    <t>เชียงม่วน</t>
  </si>
  <si>
    <t>ดอกคำใต้</t>
  </si>
  <si>
    <t>บ้านถ้ำ</t>
  </si>
  <si>
    <t>แล้วเสร็จ</t>
  </si>
  <si>
    <t>ชป.เล็ก</t>
  </si>
  <si>
    <t>อื่นๆ</t>
  </si>
  <si>
    <t>ทำนบดินห้วยนกเค้าพร้อมอาคารประกอบ</t>
  </si>
  <si>
    <t>แม่ใจ</t>
  </si>
  <si>
    <t>อ่างเก็บน้ำแม่ปืม</t>
  </si>
  <si>
    <t>แม่สุก</t>
  </si>
  <si>
    <t>อ่างเก็บน้ำแม่สุก</t>
  </si>
  <si>
    <t>เมืองพะเยา</t>
  </si>
  <si>
    <t>แม่ต๋ำ</t>
  </si>
  <si>
    <t>อ่างเก็บน้ำห้วยเฮือก</t>
  </si>
  <si>
    <t>บ้านเหล่า</t>
  </si>
  <si>
    <t>อ่างเก็บน้ำห้วยโซ่</t>
  </si>
  <si>
    <t>ไฟฟ้า</t>
  </si>
  <si>
    <t>อ่างเก็บน้ำห้วยเหยี่ยน</t>
  </si>
  <si>
    <t>บ้านตุ่น</t>
  </si>
  <si>
    <t>อ่างเก็บน้ำห้วยม่วง(ห้วยแฮ้)</t>
  </si>
  <si>
    <t>อ่างเก็บน้ำห้วยตุ่น</t>
  </si>
  <si>
    <t>สันป่าม่วง</t>
  </si>
  <si>
    <t>อ่างเก็บน้ำแม่ต๋อม</t>
  </si>
  <si>
    <t>สมเด็จพระนางเจ้าฯ พระบรมราชินีนาถ(902)</t>
  </si>
  <si>
    <t>อ่างเก็บน้ำห้วยปู่หน่อแก้ว</t>
  </si>
  <si>
    <t>แม่กา</t>
  </si>
  <si>
    <t>อ่างเก็บน้ำแม่ต๋ำ</t>
  </si>
  <si>
    <t>ควร</t>
  </si>
  <si>
    <t>จัดหาน้ำสนับสนุนสถานีพัฒนาการเกษตรที่สูงดอยผาช้าง</t>
  </si>
  <si>
    <t>ขุนควร</t>
  </si>
  <si>
    <t>ฝาย</t>
  </si>
  <si>
    <t>ฝายห้วยผากิพร้อมระบบส่งน้ำ</t>
  </si>
  <si>
    <t>ฝายน้ำสาว(ลูกที่3)</t>
  </si>
  <si>
    <t>ฝายน้ำม่าว</t>
  </si>
  <si>
    <t>ฝายน้ำสาว(ลูกที่1)</t>
  </si>
  <si>
    <t>ฝายน้ำสาว(ลูกที่2)</t>
  </si>
  <si>
    <t>ฝายห้วยน้อย</t>
  </si>
  <si>
    <t>อ่างเก็บน้ำห้วยทราย</t>
  </si>
  <si>
    <t>สมเด็จพระเทพรัตนฯ(905)</t>
  </si>
  <si>
    <t>ผาช้างน้อย</t>
  </si>
  <si>
    <t>อ่างเก็บน้ำห้วยเฟือง</t>
  </si>
  <si>
    <t>สมเด็จพระเจ้าอยู่หัว(1001)</t>
  </si>
  <si>
    <t xml:space="preserve">ดอกคำใต้ </t>
  </si>
  <si>
    <t>บ้านปิน</t>
  </si>
  <si>
    <t>ปรับปรุงคลองผันน้ำร่องสักและฝายร่องขุยพร้อมระบบส่งน้ำ</t>
  </si>
  <si>
    <t>ฝายห้วยป่าสัก</t>
  </si>
  <si>
    <t>ป่าซาง</t>
  </si>
  <si>
    <t>ฝายห้วยป่าซาง</t>
  </si>
  <si>
    <t>ฝายห้วยนกเค้า</t>
  </si>
  <si>
    <t>หนองหล่ม</t>
  </si>
  <si>
    <t>อ่างเก็บน้ำห้วยใหม่(ห้วยฮุง)</t>
  </si>
  <si>
    <t>อ่างเก็บน้ำร่องสัก</t>
  </si>
  <si>
    <t>อ่างเก็บน้ำห้วยเพ็ง</t>
  </si>
  <si>
    <t>อ่างเก็บน้ำห้วยขาน</t>
  </si>
  <si>
    <t>เชียงคำ</t>
  </si>
  <si>
    <t>เชียงบาน</t>
  </si>
  <si>
    <t>สถานีสูบน้ำบ้านเชียงคาน</t>
  </si>
  <si>
    <t>ร่มเย็น</t>
  </si>
  <si>
    <t>จัดหาน้ำให้บ้านเล็กในป่าใหญ่บ้านหนองห้า</t>
  </si>
  <si>
    <t>ฝายวังผาเหนือ</t>
  </si>
  <si>
    <t>ฝายปู่ย่า</t>
  </si>
  <si>
    <t>ฝายบ้านใหม่ร่มเย็น</t>
  </si>
  <si>
    <t>ฝายน้ำสา</t>
  </si>
  <si>
    <t>แม่ลาว</t>
  </si>
  <si>
    <t>อ่างเก็บน้ำห้วยยัด</t>
  </si>
  <si>
    <t>อ่างเก็บน้ำร่องอ่วม</t>
  </si>
  <si>
    <t>อ่างเก็บน้ำร่องส้าน</t>
  </si>
  <si>
    <t>อ่างเก็บน้ำห้วยสา</t>
  </si>
  <si>
    <t>อ่างเก็บน้ำน้ำต้น</t>
  </si>
  <si>
    <t>จุน</t>
  </si>
  <si>
    <t>ลอ</t>
  </si>
  <si>
    <t>สถานีสูบน้ำด้วยไฟฟ้าบ้านใหม่พัฒนาพร้อมระบบส่งน้ำ</t>
  </si>
  <si>
    <t>ฝายลอ</t>
  </si>
  <si>
    <t>ห้วยข้าวก่ำ</t>
  </si>
  <si>
    <t>อ่างเก็บน้ำห้วยเคียน</t>
  </si>
  <si>
    <t>อ่างเก็บน้ำจุน</t>
  </si>
  <si>
    <t>อ่างเก็บน้ำห้วยสร้อยศรี</t>
  </si>
  <si>
    <t>กิ่งอำเภอภูซาง</t>
  </si>
  <si>
    <t>ภูซาง</t>
  </si>
  <si>
    <t>ท่อส่งน้ำห้วยไฟและฝายทุ่งจำฝางพร้อมระบบส่งน้ำ</t>
  </si>
  <si>
    <t>เชียงแรง</t>
  </si>
  <si>
    <t>ฝายวังผา</t>
  </si>
  <si>
    <t>อ่างเก็บน้ำห้วยหมูโอ่</t>
  </si>
  <si>
    <t>ปรับปรุงอ่างเก็บน้ำห้วยโอ่พร้อมส่งน้ำและถังพักน้ำ</t>
  </si>
  <si>
    <t>อ่างเก็บน้ำห้วยไฟ</t>
  </si>
  <si>
    <t>อ่างเก็บน้ำห้วยจำตอง</t>
  </si>
  <si>
    <t>ทุ่งกล้วย</t>
  </si>
  <si>
    <t>อ่างเก็บน้ำห้วยบง</t>
  </si>
  <si>
    <t>กิ่งอำเภอภูกามยาว</t>
  </si>
  <si>
    <t>ห้วยแก้ว</t>
  </si>
  <si>
    <t>ก่อสร้างเสร็จ</t>
  </si>
  <si>
    <t>เริ่มก่อสร้าง</t>
  </si>
  <si>
    <t>พรด.ตรง/ฏีกา</t>
  </si>
  <si>
    <t>พระราชดำริของ</t>
  </si>
  <si>
    <t>วันที่รับพระราชดำริ</t>
  </si>
  <si>
    <t>วันที่พระราชดำริ</t>
  </si>
  <si>
    <t>N</t>
  </si>
  <si>
    <t>E</t>
  </si>
  <si>
    <t>จังหวัด</t>
  </si>
  <si>
    <t>อำเภอ</t>
  </si>
  <si>
    <t>ตำบล</t>
  </si>
  <si>
    <t>สถานภาพ</t>
  </si>
  <si>
    <t>ขนาด</t>
  </si>
  <si>
    <t>ประเภท</t>
  </si>
  <si>
    <t>ชื่อโครงการ</t>
  </si>
  <si>
    <t>(วัน/เดือน/ปี)</t>
  </si>
  <si>
    <t>พระราชดำริ</t>
  </si>
  <si>
    <t>สถานภาพปัจจุปัน</t>
  </si>
  <si>
    <t>วันที่รับเป็น</t>
  </si>
  <si>
    <t>วันที่</t>
  </si>
  <si>
    <t>พิกัด UTM</t>
  </si>
  <si>
    <t>ลำดับ</t>
  </si>
  <si>
    <t>โครงการอันเนื่องมาจากพระราชดำริ 
ที่ดำเนินการแล้วเสร็จ กรมชลประทาน สำนักงานชลประทานที่ 2 โครงการชลประทานพะเยา</t>
  </si>
  <si>
    <t>รายการงาน
ซ่อมแซม/ปรับปรุง</t>
  </si>
  <si>
    <t>หมายเหตุ    ข้อเสนอแนะเพิ่มเติม</t>
  </si>
  <si>
    <t>ดี</t>
  </si>
  <si>
    <t>พอใช้</t>
  </si>
  <si>
    <t>ควรปรับปรุง</t>
  </si>
  <si>
    <t>หมายเหตุ
ข้อเสนอแนะเพิ่มเติม</t>
  </si>
  <si>
    <t>แผนปีงบประมาณ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</si>
</sst>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187" fontId="2" fillId="0" borderId="0" xfId="1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1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5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87" fontId="2" fillId="5" borderId="0" xfId="1" applyNumberFormat="1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/>
    </xf>
    <xf numFmtId="0" fontId="0" fillId="7" borderId="0" xfId="0" applyFill="1"/>
    <xf numFmtId="0" fontId="2" fillId="0" borderId="2" xfId="0" applyFont="1" applyFill="1" applyBorder="1" applyAlignment="1">
      <alignment horizontal="right" vertical="top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5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2" fillId="0" borderId="11" xfId="0" applyFont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7"/>
  <sheetViews>
    <sheetView showGridLines="0" showZeros="0" tabSelected="1" view="pageBreakPreview" topLeftCell="B25" zoomScaleNormal="80" zoomScaleSheetLayoutView="100" workbookViewId="0">
      <selection activeCell="L47" sqref="L47:M47"/>
    </sheetView>
  </sheetViews>
  <sheetFormatPr defaultColWidth="9" defaultRowHeight="21" x14ac:dyDescent="0.2"/>
  <cols>
    <col min="1" max="1" width="52" style="1" hidden="1" customWidth="1"/>
    <col min="2" max="2" width="6.25" style="4" customWidth="1"/>
    <col min="3" max="3" width="46.375" style="5" customWidth="1"/>
    <col min="4" max="4" width="8.25" style="5" customWidth="1"/>
    <col min="5" max="5" width="8.75" style="1" customWidth="1"/>
    <col min="6" max="6" width="13.125" style="1" customWidth="1"/>
    <col min="7" max="7" width="8.75" style="1" customWidth="1"/>
    <col min="8" max="8" width="9.75" style="1" customWidth="1"/>
    <col min="9" max="9" width="10" style="1" customWidth="1"/>
    <col min="10" max="11" width="8.75" style="1" hidden="1" customWidth="1"/>
    <col min="12" max="12" width="12.25" style="1" customWidth="1"/>
    <col min="13" max="13" width="11.875" style="1" customWidth="1"/>
    <col min="14" max="14" width="33.875" style="1" customWidth="1"/>
    <col min="15" max="15" width="10.5" style="1" customWidth="1"/>
    <col min="16" max="17" width="11" style="1" customWidth="1"/>
    <col min="18" max="20" width="5.375" style="38" customWidth="1"/>
    <col min="21" max="21" width="25.75" style="38" customWidth="1"/>
    <col min="22" max="22" width="10.25" style="38" customWidth="1"/>
    <col min="23" max="23" width="17.375" style="38" customWidth="1"/>
    <col min="24" max="24" width="9" style="4" customWidth="1"/>
    <col min="25" max="25" width="16.25" style="1" customWidth="1"/>
    <col min="26" max="26" width="14.25" style="3" customWidth="1"/>
    <col min="27" max="27" width="14.125" style="2" customWidth="1"/>
    <col min="28" max="16384" width="9" style="1"/>
  </cols>
  <sheetData>
    <row r="1" spans="1:26" ht="52.5" customHeight="1" x14ac:dyDescent="0.2">
      <c r="B1" s="46" t="s">
        <v>119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  <c r="Y1" s="48"/>
      <c r="Z1" s="48"/>
    </row>
    <row r="2" spans="1:26" s="14" customFormat="1" ht="24" customHeight="1" x14ac:dyDescent="0.2">
      <c r="B2" s="49" t="s">
        <v>118</v>
      </c>
      <c r="C2" s="52" t="s">
        <v>111</v>
      </c>
      <c r="D2" s="49" t="s">
        <v>110</v>
      </c>
      <c r="E2" s="49" t="s">
        <v>109</v>
      </c>
      <c r="F2" s="49" t="s">
        <v>108</v>
      </c>
      <c r="G2" s="49" t="s">
        <v>107</v>
      </c>
      <c r="H2" s="49" t="s">
        <v>106</v>
      </c>
      <c r="I2" s="49" t="s">
        <v>105</v>
      </c>
      <c r="J2" s="53" t="s">
        <v>117</v>
      </c>
      <c r="K2" s="53"/>
      <c r="L2" s="30" t="s">
        <v>116</v>
      </c>
      <c r="M2" s="30" t="s">
        <v>115</v>
      </c>
      <c r="N2" s="49" t="s">
        <v>100</v>
      </c>
      <c r="O2" s="49" t="s">
        <v>99</v>
      </c>
      <c r="P2" s="49" t="s">
        <v>98</v>
      </c>
      <c r="Q2" s="49" t="s">
        <v>97</v>
      </c>
      <c r="R2" s="54" t="s">
        <v>114</v>
      </c>
      <c r="S2" s="55"/>
      <c r="T2" s="56"/>
      <c r="U2" s="41" t="s">
        <v>120</v>
      </c>
      <c r="V2" s="41" t="s">
        <v>126</v>
      </c>
      <c r="W2" s="41" t="s">
        <v>121</v>
      </c>
      <c r="X2" s="39"/>
    </row>
    <row r="3" spans="1:26" s="14" customFormat="1" x14ac:dyDescent="0.2">
      <c r="B3" s="50"/>
      <c r="C3" s="52"/>
      <c r="D3" s="49"/>
      <c r="E3" s="49"/>
      <c r="F3" s="49"/>
      <c r="G3" s="49"/>
      <c r="H3" s="49"/>
      <c r="I3" s="49"/>
      <c r="J3" s="53"/>
      <c r="K3" s="53"/>
      <c r="L3" s="29" t="s">
        <v>113</v>
      </c>
      <c r="M3" s="29" t="s">
        <v>113</v>
      </c>
      <c r="N3" s="49"/>
      <c r="O3" s="49"/>
      <c r="P3" s="49"/>
      <c r="Q3" s="49"/>
      <c r="R3" s="57"/>
      <c r="S3" s="58"/>
      <c r="T3" s="59"/>
      <c r="U3" s="42"/>
      <c r="V3" s="42"/>
      <c r="W3" s="42"/>
    </row>
    <row r="4" spans="1:26" s="14" customFormat="1" ht="33.75" customHeight="1" x14ac:dyDescent="0.2">
      <c r="B4" s="51"/>
      <c r="C4" s="52"/>
      <c r="D4" s="49"/>
      <c r="E4" s="49"/>
      <c r="F4" s="49"/>
      <c r="G4" s="49"/>
      <c r="H4" s="49"/>
      <c r="I4" s="49"/>
      <c r="J4" s="28" t="s">
        <v>104</v>
      </c>
      <c r="K4" s="28" t="s">
        <v>103</v>
      </c>
      <c r="L4" s="27" t="s">
        <v>112</v>
      </c>
      <c r="M4" s="27" t="s">
        <v>112</v>
      </c>
      <c r="N4" s="49"/>
      <c r="O4" s="49"/>
      <c r="P4" s="49"/>
      <c r="Q4" s="49"/>
      <c r="R4" s="41" t="s">
        <v>122</v>
      </c>
      <c r="S4" s="41" t="s">
        <v>123</v>
      </c>
      <c r="T4" s="44" t="s">
        <v>124</v>
      </c>
      <c r="U4" s="42"/>
      <c r="V4" s="42"/>
      <c r="W4" s="42"/>
    </row>
    <row r="5" spans="1:26" s="14" customFormat="1" ht="21" hidden="1" customHeight="1" x14ac:dyDescent="0.2">
      <c r="B5" s="26"/>
      <c r="C5" s="26">
        <f t="shared" ref="C5:O5" si="0">SUBTOTAL(3,C8:C770)</f>
        <v>40</v>
      </c>
      <c r="D5" s="26">
        <f t="shared" si="0"/>
        <v>40</v>
      </c>
      <c r="E5" s="26">
        <f t="shared" si="0"/>
        <v>40</v>
      </c>
      <c r="F5" s="26">
        <f t="shared" si="0"/>
        <v>40</v>
      </c>
      <c r="G5" s="26">
        <f t="shared" si="0"/>
        <v>40</v>
      </c>
      <c r="H5" s="26">
        <f t="shared" si="0"/>
        <v>40</v>
      </c>
      <c r="I5" s="26">
        <f t="shared" si="0"/>
        <v>40</v>
      </c>
      <c r="J5" s="26">
        <f t="shared" si="0"/>
        <v>39</v>
      </c>
      <c r="K5" s="26">
        <f t="shared" si="0"/>
        <v>39</v>
      </c>
      <c r="L5" s="26">
        <f t="shared" si="0"/>
        <v>32</v>
      </c>
      <c r="M5" s="26">
        <f t="shared" si="0"/>
        <v>31</v>
      </c>
      <c r="N5" s="26">
        <f t="shared" si="0"/>
        <v>40</v>
      </c>
      <c r="O5" s="26">
        <f t="shared" si="0"/>
        <v>40</v>
      </c>
      <c r="P5" s="25"/>
      <c r="R5" s="43"/>
      <c r="S5" s="43"/>
      <c r="T5" s="45"/>
      <c r="U5" s="43"/>
      <c r="V5" s="43"/>
      <c r="W5" s="43"/>
    </row>
    <row r="6" spans="1:26" s="14" customFormat="1" x14ac:dyDescent="0.2">
      <c r="A6" s="18"/>
      <c r="B6" s="24"/>
      <c r="C6" s="23" t="s">
        <v>111</v>
      </c>
      <c r="D6" s="31" t="s">
        <v>110</v>
      </c>
      <c r="E6" s="20" t="s">
        <v>109</v>
      </c>
      <c r="F6" s="20" t="s">
        <v>108</v>
      </c>
      <c r="G6" s="20" t="s">
        <v>107</v>
      </c>
      <c r="H6" s="20" t="s">
        <v>106</v>
      </c>
      <c r="I6" s="22" t="s">
        <v>105</v>
      </c>
      <c r="J6" s="21" t="s">
        <v>104</v>
      </c>
      <c r="K6" s="20" t="s">
        <v>103</v>
      </c>
      <c r="L6" s="20" t="s">
        <v>102</v>
      </c>
      <c r="M6" s="20" t="s">
        <v>101</v>
      </c>
      <c r="N6" s="20" t="s">
        <v>100</v>
      </c>
      <c r="O6" s="20" t="s">
        <v>99</v>
      </c>
      <c r="P6" s="20" t="s">
        <v>98</v>
      </c>
      <c r="Q6" s="20" t="s">
        <v>97</v>
      </c>
      <c r="R6" s="32"/>
      <c r="S6" s="32"/>
      <c r="T6" s="32"/>
      <c r="U6" s="33"/>
      <c r="V6" s="33"/>
      <c r="W6" s="33"/>
    </row>
    <row r="7" spans="1:26" s="14" customFormat="1" ht="24" customHeight="1" x14ac:dyDescent="0.2">
      <c r="A7" s="11" t="str">
        <f t="shared" ref="A7:A12" si="1">C7&amp;I7</f>
        <v>อ่างเก็บน้ำห้วยจำตองพะเยา</v>
      </c>
      <c r="B7" s="13">
        <f>SUBTOTAL(103,$I$7:I7)</f>
        <v>1</v>
      </c>
      <c r="C7" s="19" t="s">
        <v>92</v>
      </c>
      <c r="D7" s="18" t="s">
        <v>5</v>
      </c>
      <c r="E7" s="16" t="s">
        <v>11</v>
      </c>
      <c r="F7" s="16" t="s">
        <v>10</v>
      </c>
      <c r="G7" s="16" t="s">
        <v>85</v>
      </c>
      <c r="H7" s="16" t="s">
        <v>84</v>
      </c>
      <c r="I7" s="17" t="s">
        <v>2</v>
      </c>
      <c r="J7" s="8">
        <v>642300</v>
      </c>
      <c r="K7" s="16">
        <v>2173700</v>
      </c>
      <c r="L7" s="15">
        <v>44969</v>
      </c>
      <c r="M7" s="15">
        <v>44969</v>
      </c>
      <c r="N7" s="16" t="s">
        <v>1</v>
      </c>
      <c r="O7" s="16" t="s">
        <v>6</v>
      </c>
      <c r="P7" s="15">
        <v>44562</v>
      </c>
      <c r="Q7" s="15">
        <v>227183</v>
      </c>
      <c r="R7" s="15"/>
      <c r="S7" s="15"/>
      <c r="T7" s="15"/>
      <c r="U7" s="35"/>
      <c r="V7" s="35"/>
      <c r="W7" s="35"/>
    </row>
    <row r="8" spans="1:26" s="11" customFormat="1" ht="24" customHeight="1" x14ac:dyDescent="0.2">
      <c r="A8" s="11" t="str">
        <f t="shared" si="1"/>
        <v>อ่างเก็บน้ำร่องส้านพะเยา</v>
      </c>
      <c r="B8" s="13">
        <f>SUBTOTAL(103,$I$7:I8)</f>
        <v>2</v>
      </c>
      <c r="C8" s="12" t="s">
        <v>73</v>
      </c>
      <c r="D8" s="8" t="s">
        <v>5</v>
      </c>
      <c r="E8" s="8" t="s">
        <v>11</v>
      </c>
      <c r="F8" s="8" t="s">
        <v>10</v>
      </c>
      <c r="G8" s="8" t="s">
        <v>64</v>
      </c>
      <c r="H8" s="8" t="s">
        <v>61</v>
      </c>
      <c r="I8" s="8" t="s">
        <v>2</v>
      </c>
      <c r="J8" s="8">
        <v>646700</v>
      </c>
      <c r="K8" s="8">
        <v>2163100</v>
      </c>
      <c r="L8" s="9">
        <v>44969</v>
      </c>
      <c r="M8" s="9">
        <v>44969</v>
      </c>
      <c r="N8" s="8" t="s">
        <v>1</v>
      </c>
      <c r="O8" s="8" t="s">
        <v>6</v>
      </c>
      <c r="P8" s="9">
        <v>44562</v>
      </c>
      <c r="Q8" s="9">
        <v>227183</v>
      </c>
      <c r="R8" s="9"/>
      <c r="S8" s="9"/>
      <c r="T8" s="9"/>
      <c r="U8" s="35"/>
      <c r="V8" s="35"/>
      <c r="W8" s="35"/>
    </row>
    <row r="9" spans="1:26" s="11" customFormat="1" ht="24" customHeight="1" x14ac:dyDescent="0.2">
      <c r="A9" s="11" t="str">
        <f t="shared" si="1"/>
        <v>ฝายบ้านใหม่ร่มเย็นพะเยา</v>
      </c>
      <c r="B9" s="13">
        <f>SUBTOTAL(103,$I$7:I9)</f>
        <v>3</v>
      </c>
      <c r="C9" s="12" t="s">
        <v>68</v>
      </c>
      <c r="D9" s="8" t="s">
        <v>37</v>
      </c>
      <c r="E9" s="8" t="s">
        <v>11</v>
      </c>
      <c r="F9" s="8" t="s">
        <v>10</v>
      </c>
      <c r="G9" s="8" t="s">
        <v>64</v>
      </c>
      <c r="H9" s="8" t="s">
        <v>61</v>
      </c>
      <c r="I9" s="8" t="s">
        <v>2</v>
      </c>
      <c r="J9" s="8">
        <v>645700</v>
      </c>
      <c r="K9" s="8">
        <v>2145700</v>
      </c>
      <c r="L9" s="9">
        <v>44969</v>
      </c>
      <c r="M9" s="9">
        <v>44969</v>
      </c>
      <c r="N9" s="8" t="s">
        <v>1</v>
      </c>
      <c r="O9" s="8" t="s">
        <v>6</v>
      </c>
      <c r="P9" s="9">
        <v>44927</v>
      </c>
      <c r="Q9" s="9">
        <v>227913</v>
      </c>
      <c r="R9" s="9"/>
      <c r="S9" s="9"/>
      <c r="T9" s="9"/>
      <c r="U9" s="35"/>
      <c r="V9" s="35"/>
      <c r="W9" s="35"/>
    </row>
    <row r="10" spans="1:26" s="11" customFormat="1" ht="24" customHeight="1" x14ac:dyDescent="0.2">
      <c r="A10" s="11" t="str">
        <f t="shared" si="1"/>
        <v>ฝายห้วยนกเค้าพะเยา</v>
      </c>
      <c r="B10" s="13">
        <f>SUBTOTAL(103,$I$7:I10)</f>
        <v>4</v>
      </c>
      <c r="C10" s="12" t="s">
        <v>55</v>
      </c>
      <c r="D10" s="8" t="s">
        <v>37</v>
      </c>
      <c r="E10" s="8" t="s">
        <v>11</v>
      </c>
      <c r="F10" s="8" t="s">
        <v>10</v>
      </c>
      <c r="G10" s="8" t="s">
        <v>9</v>
      </c>
      <c r="H10" s="8" t="s">
        <v>8</v>
      </c>
      <c r="I10" s="8" t="s">
        <v>2</v>
      </c>
      <c r="J10" s="8">
        <v>614200</v>
      </c>
      <c r="K10" s="8">
        <v>2110800</v>
      </c>
      <c r="L10" s="9">
        <v>45306</v>
      </c>
      <c r="M10" s="9">
        <v>45306</v>
      </c>
      <c r="N10" s="8" t="s">
        <v>1</v>
      </c>
      <c r="O10" s="8" t="s">
        <v>6</v>
      </c>
      <c r="P10" s="9">
        <v>45292</v>
      </c>
      <c r="Q10" s="9">
        <v>227913</v>
      </c>
      <c r="R10" s="35"/>
      <c r="S10" s="35"/>
      <c r="T10" s="35"/>
      <c r="U10" s="35"/>
      <c r="V10" s="35"/>
      <c r="W10" s="35"/>
    </row>
    <row r="11" spans="1:26" s="11" customFormat="1" ht="24" customHeight="1" x14ac:dyDescent="0.2">
      <c r="A11" s="1" t="str">
        <f t="shared" si="1"/>
        <v>ฝายห้วยป่าซางพะเยา</v>
      </c>
      <c r="B11" s="13">
        <f>SUBTOTAL(103,$I$7:I11)</f>
        <v>5</v>
      </c>
      <c r="C11" s="12" t="s">
        <v>54</v>
      </c>
      <c r="D11" s="8" t="s">
        <v>37</v>
      </c>
      <c r="E11" s="8" t="s">
        <v>11</v>
      </c>
      <c r="F11" s="8" t="s">
        <v>10</v>
      </c>
      <c r="G11" s="8" t="s">
        <v>53</v>
      </c>
      <c r="H11" s="8" t="s">
        <v>8</v>
      </c>
      <c r="I11" s="8" t="s">
        <v>2</v>
      </c>
      <c r="J11" s="8">
        <v>614600</v>
      </c>
      <c r="K11" s="8">
        <v>2176900</v>
      </c>
      <c r="L11" s="9">
        <v>45306</v>
      </c>
      <c r="M11" s="9">
        <v>45306</v>
      </c>
      <c r="N11" s="8" t="s">
        <v>1</v>
      </c>
      <c r="O11" s="8" t="s">
        <v>6</v>
      </c>
      <c r="P11" s="9">
        <v>8770</v>
      </c>
      <c r="Q11" s="9">
        <v>227916</v>
      </c>
      <c r="R11" s="35"/>
      <c r="S11" s="35"/>
      <c r="T11" s="35"/>
      <c r="U11" s="35"/>
      <c r="V11" s="35"/>
      <c r="W11" s="35"/>
    </row>
    <row r="12" spans="1:26" s="11" customFormat="1" ht="24" customHeight="1" x14ac:dyDescent="0.2">
      <c r="A12" s="11" t="str">
        <f t="shared" si="1"/>
        <v>อ่างเก็บน้ำร่องสักพะเยา</v>
      </c>
      <c r="B12" s="13">
        <f>SUBTOTAL(103,$I$7:I12)</f>
        <v>6</v>
      </c>
      <c r="C12" s="12" t="s">
        <v>58</v>
      </c>
      <c r="D12" s="8" t="s">
        <v>5</v>
      </c>
      <c r="E12" s="8" t="s">
        <v>11</v>
      </c>
      <c r="F12" s="8" t="s">
        <v>10</v>
      </c>
      <c r="G12" s="8" t="s">
        <v>50</v>
      </c>
      <c r="H12" s="8" t="s">
        <v>8</v>
      </c>
      <c r="I12" s="8" t="s">
        <v>2</v>
      </c>
      <c r="J12" s="8">
        <v>611000</v>
      </c>
      <c r="K12" s="8">
        <v>2099600</v>
      </c>
      <c r="L12" s="9">
        <v>45306</v>
      </c>
      <c r="M12" s="9">
        <v>45306</v>
      </c>
      <c r="N12" s="8" t="s">
        <v>1</v>
      </c>
      <c r="O12" s="8" t="s">
        <v>6</v>
      </c>
      <c r="P12" s="9">
        <v>45658</v>
      </c>
      <c r="Q12" s="9">
        <v>228522</v>
      </c>
      <c r="R12" s="35"/>
      <c r="S12" s="35"/>
      <c r="T12" s="35"/>
      <c r="U12" s="35"/>
      <c r="V12" s="35"/>
      <c r="W12" s="35"/>
    </row>
    <row r="13" spans="1:26" s="11" customFormat="1" ht="24" customHeight="1" x14ac:dyDescent="0.2">
      <c r="A13" s="11" t="e">
        <f>#REF!&amp;H13</f>
        <v>#REF!</v>
      </c>
      <c r="B13" s="13">
        <f>SUBTOTAL(103,$I$7:I13)</f>
        <v>7</v>
      </c>
      <c r="C13" s="12" t="s">
        <v>91</v>
      </c>
      <c r="D13" s="8" t="s">
        <v>5</v>
      </c>
      <c r="E13" s="8" t="s">
        <v>11</v>
      </c>
      <c r="F13" s="8" t="s">
        <v>10</v>
      </c>
      <c r="G13" s="8" t="s">
        <v>85</v>
      </c>
      <c r="H13" s="8" t="s">
        <v>84</v>
      </c>
      <c r="I13" s="8" t="s">
        <v>2</v>
      </c>
      <c r="J13" s="8">
        <v>647004</v>
      </c>
      <c r="K13" s="8">
        <v>2174801</v>
      </c>
      <c r="L13" s="9">
        <v>44969</v>
      </c>
      <c r="M13" s="9">
        <v>44969</v>
      </c>
      <c r="N13" s="8" t="s">
        <v>1</v>
      </c>
      <c r="O13" s="8" t="s">
        <v>6</v>
      </c>
      <c r="P13" s="9">
        <v>45658</v>
      </c>
      <c r="Q13" s="9">
        <v>228583</v>
      </c>
      <c r="R13" s="9"/>
      <c r="S13" s="9"/>
      <c r="T13" s="9"/>
      <c r="U13" s="35"/>
      <c r="V13" s="35"/>
      <c r="W13" s="35"/>
    </row>
    <row r="14" spans="1:26" s="11" customFormat="1" ht="24" customHeight="1" x14ac:dyDescent="0.2">
      <c r="A14" s="11" t="str">
        <f>C14&amp;I14</f>
        <v>ฝายน้ำสาพะเยา</v>
      </c>
      <c r="B14" s="13">
        <f>SUBTOTAL(103,$I$7:I14)</f>
        <v>8</v>
      </c>
      <c r="C14" s="12" t="s">
        <v>69</v>
      </c>
      <c r="D14" s="8" t="s">
        <v>37</v>
      </c>
      <c r="E14" s="8" t="s">
        <v>11</v>
      </c>
      <c r="F14" s="8" t="s">
        <v>10</v>
      </c>
      <c r="G14" s="8" t="s">
        <v>64</v>
      </c>
      <c r="H14" s="8" t="s">
        <v>61</v>
      </c>
      <c r="I14" s="8" t="s">
        <v>2</v>
      </c>
      <c r="J14" s="8">
        <v>647200</v>
      </c>
      <c r="K14" s="8">
        <v>2161800</v>
      </c>
      <c r="L14" s="9">
        <v>44969</v>
      </c>
      <c r="M14" s="9">
        <v>44969</v>
      </c>
      <c r="N14" s="8" t="s">
        <v>1</v>
      </c>
      <c r="O14" s="8" t="s">
        <v>6</v>
      </c>
      <c r="P14" s="9">
        <v>46023</v>
      </c>
      <c r="Q14" s="9">
        <v>228644</v>
      </c>
      <c r="R14" s="9"/>
      <c r="S14" s="9"/>
      <c r="T14" s="9"/>
      <c r="U14" s="35"/>
      <c r="V14" s="35"/>
      <c r="W14" s="35"/>
    </row>
    <row r="15" spans="1:26" s="11" customFormat="1" ht="24" customHeight="1" x14ac:dyDescent="0.2">
      <c r="A15" s="11" t="str">
        <f>C15&amp;I15</f>
        <v>ฝายห้วยป่าสักพะเยา</v>
      </c>
      <c r="B15" s="13">
        <f>SUBTOTAL(103,$I$7:I15)</f>
        <v>9</v>
      </c>
      <c r="C15" s="12" t="s">
        <v>52</v>
      </c>
      <c r="D15" s="8" t="s">
        <v>37</v>
      </c>
      <c r="E15" s="8" t="s">
        <v>11</v>
      </c>
      <c r="F15" s="8" t="s">
        <v>10</v>
      </c>
      <c r="G15" s="8" t="s">
        <v>9</v>
      </c>
      <c r="H15" s="8" t="s">
        <v>8</v>
      </c>
      <c r="I15" s="8" t="s">
        <v>2</v>
      </c>
      <c r="J15" s="8">
        <v>609600</v>
      </c>
      <c r="K15" s="8">
        <v>2130500</v>
      </c>
      <c r="L15" s="9">
        <v>45306</v>
      </c>
      <c r="M15" s="9">
        <v>45306</v>
      </c>
      <c r="N15" s="8" t="s">
        <v>1</v>
      </c>
      <c r="O15" s="8" t="s">
        <v>6</v>
      </c>
      <c r="P15" s="9">
        <v>46023</v>
      </c>
      <c r="Q15" s="9">
        <v>228644</v>
      </c>
      <c r="R15" s="35"/>
      <c r="S15" s="35"/>
      <c r="T15" s="35"/>
      <c r="U15" s="35"/>
      <c r="V15" s="35"/>
      <c r="W15" s="35"/>
    </row>
    <row r="16" spans="1:26" s="11" customFormat="1" ht="24" customHeight="1" x14ac:dyDescent="0.2">
      <c r="A16" s="11" t="str">
        <f>C16&amp;I16</f>
        <v>อ่างเก็บน้ำห้วยเหยี่ยนพะเยา</v>
      </c>
      <c r="B16" s="13">
        <f>SUBTOTAL(103,$I$7:I16)</f>
        <v>10</v>
      </c>
      <c r="C16" s="12" t="s">
        <v>24</v>
      </c>
      <c r="D16" s="8" t="s">
        <v>5</v>
      </c>
      <c r="E16" s="8" t="s">
        <v>11</v>
      </c>
      <c r="F16" s="8" t="s">
        <v>10</v>
      </c>
      <c r="G16" s="8" t="s">
        <v>23</v>
      </c>
      <c r="H16" s="8" t="s">
        <v>18</v>
      </c>
      <c r="I16" s="8" t="s">
        <v>2</v>
      </c>
      <c r="J16" s="8">
        <v>579600</v>
      </c>
      <c r="K16" s="8">
        <v>2133100</v>
      </c>
      <c r="L16" s="9">
        <v>46405</v>
      </c>
      <c r="M16" s="7"/>
      <c r="N16" s="8" t="s">
        <v>1</v>
      </c>
      <c r="O16" s="8" t="s">
        <v>6</v>
      </c>
      <c r="P16" s="9">
        <v>46388</v>
      </c>
      <c r="Q16" s="9">
        <v>229009</v>
      </c>
      <c r="R16" s="35"/>
      <c r="S16" s="35"/>
      <c r="T16" s="35"/>
      <c r="U16" s="35"/>
      <c r="V16" s="35"/>
      <c r="W16" s="35"/>
    </row>
    <row r="17" spans="1:27" s="11" customFormat="1" ht="24" customHeight="1" x14ac:dyDescent="0.2">
      <c r="A17" s="11" t="e">
        <f>#REF!&amp;H17</f>
        <v>#REF!</v>
      </c>
      <c r="B17" s="13">
        <f>SUBTOTAL(103,$I$7:I17)</f>
        <v>11</v>
      </c>
      <c r="C17" s="12" t="s">
        <v>15</v>
      </c>
      <c r="D17" s="8" t="s">
        <v>5</v>
      </c>
      <c r="E17" s="8" t="s">
        <v>11</v>
      </c>
      <c r="F17" s="8" t="s">
        <v>10</v>
      </c>
      <c r="G17" s="8" t="s">
        <v>14</v>
      </c>
      <c r="H17" s="8" t="s">
        <v>14</v>
      </c>
      <c r="I17" s="8" t="s">
        <v>2</v>
      </c>
      <c r="J17" s="8">
        <v>583418</v>
      </c>
      <c r="K17" s="8">
        <v>2141756</v>
      </c>
      <c r="L17" s="9">
        <v>45306</v>
      </c>
      <c r="M17" s="9">
        <v>45306</v>
      </c>
      <c r="N17" s="8" t="s">
        <v>1</v>
      </c>
      <c r="O17" s="8" t="s">
        <v>6</v>
      </c>
      <c r="P17" s="9">
        <v>45658</v>
      </c>
      <c r="Q17" s="9">
        <v>229009</v>
      </c>
      <c r="R17" s="35"/>
      <c r="S17" s="35"/>
      <c r="T17" s="35"/>
      <c r="U17" s="35"/>
      <c r="V17" s="35"/>
      <c r="W17" s="35"/>
    </row>
    <row r="18" spans="1:27" s="11" customFormat="1" ht="24" customHeight="1" x14ac:dyDescent="0.2">
      <c r="B18" s="13">
        <f>SUBTOTAL(103,$I$7:I18)</f>
        <v>12</v>
      </c>
      <c r="C18" s="12" t="s">
        <v>74</v>
      </c>
      <c r="D18" s="8" t="s">
        <v>5</v>
      </c>
      <c r="E18" s="8" t="s">
        <v>11</v>
      </c>
      <c r="F18" s="8" t="s">
        <v>10</v>
      </c>
      <c r="G18" s="8" t="s">
        <v>64</v>
      </c>
      <c r="H18" s="8" t="s">
        <v>61</v>
      </c>
      <c r="I18" s="8" t="s">
        <v>2</v>
      </c>
      <c r="J18" s="8">
        <v>645600</v>
      </c>
      <c r="K18" s="8">
        <v>2155300</v>
      </c>
      <c r="L18" s="9">
        <v>44969</v>
      </c>
      <c r="M18" s="9">
        <v>44969</v>
      </c>
      <c r="N18" s="8" t="s">
        <v>1</v>
      </c>
      <c r="O18" s="8" t="s">
        <v>6</v>
      </c>
      <c r="P18" s="9">
        <v>46388</v>
      </c>
      <c r="Q18" s="9">
        <v>229252</v>
      </c>
      <c r="R18" s="9"/>
      <c r="S18" s="9"/>
      <c r="T18" s="9"/>
      <c r="U18" s="35"/>
      <c r="V18" s="35"/>
      <c r="W18" s="35"/>
    </row>
    <row r="19" spans="1:27" s="11" customFormat="1" ht="24" customHeight="1" x14ac:dyDescent="0.2">
      <c r="A19" s="11" t="str">
        <f>C19&amp;I19</f>
        <v>อ่างเก็บน้ำร่องอ่วมพะเยา</v>
      </c>
      <c r="B19" s="13">
        <f>SUBTOTAL(103,$I$7:I19)</f>
        <v>13</v>
      </c>
      <c r="C19" s="12" t="s">
        <v>72</v>
      </c>
      <c r="D19" s="8" t="s">
        <v>5</v>
      </c>
      <c r="E19" s="8" t="s">
        <v>11</v>
      </c>
      <c r="F19" s="8" t="s">
        <v>10</v>
      </c>
      <c r="G19" s="8" t="s">
        <v>64</v>
      </c>
      <c r="H19" s="8" t="s">
        <v>61</v>
      </c>
      <c r="I19" s="8" t="s">
        <v>2</v>
      </c>
      <c r="J19" s="8">
        <v>646200</v>
      </c>
      <c r="K19" s="8">
        <v>2162301</v>
      </c>
      <c r="L19" s="9">
        <v>44969</v>
      </c>
      <c r="M19" s="9">
        <v>44969</v>
      </c>
      <c r="N19" s="8" t="s">
        <v>1</v>
      </c>
      <c r="O19" s="8" t="s">
        <v>6</v>
      </c>
      <c r="P19" s="9">
        <v>46388</v>
      </c>
      <c r="Q19" s="9">
        <v>229313</v>
      </c>
      <c r="R19" s="9"/>
      <c r="S19" s="9"/>
      <c r="T19" s="9"/>
      <c r="U19" s="35"/>
      <c r="V19" s="35"/>
      <c r="W19" s="35"/>
    </row>
    <row r="20" spans="1:27" s="11" customFormat="1" ht="24" customHeight="1" x14ac:dyDescent="0.2">
      <c r="A20" s="11" t="str">
        <f>C20&amp;I20</f>
        <v>อ่างเก็บน้ำน้ำต้นพะเยา</v>
      </c>
      <c r="B20" s="13">
        <f>SUBTOTAL(103,$I$7:I20)</f>
        <v>14</v>
      </c>
      <c r="C20" s="12" t="s">
        <v>75</v>
      </c>
      <c r="D20" s="8" t="s">
        <v>5</v>
      </c>
      <c r="E20" s="8" t="s">
        <v>11</v>
      </c>
      <c r="F20" s="8" t="s">
        <v>10</v>
      </c>
      <c r="G20" s="8" t="s">
        <v>64</v>
      </c>
      <c r="H20" s="8" t="s">
        <v>61</v>
      </c>
      <c r="I20" s="8" t="s">
        <v>2</v>
      </c>
      <c r="J20" s="8">
        <v>646400</v>
      </c>
      <c r="K20" s="8">
        <v>2160600</v>
      </c>
      <c r="L20" s="9">
        <v>44969</v>
      </c>
      <c r="M20" s="9">
        <v>44969</v>
      </c>
      <c r="N20" s="8" t="s">
        <v>1</v>
      </c>
      <c r="O20" s="8" t="s">
        <v>6</v>
      </c>
      <c r="P20" s="9">
        <v>45292</v>
      </c>
      <c r="Q20" s="9">
        <v>229374</v>
      </c>
      <c r="R20" s="9"/>
      <c r="S20" s="9"/>
      <c r="T20" s="9"/>
      <c r="U20" s="35"/>
      <c r="V20" s="35"/>
      <c r="W20" s="35"/>
    </row>
    <row r="21" spans="1:27" s="11" customFormat="1" ht="24" customHeight="1" x14ac:dyDescent="0.2">
      <c r="A21" s="11" t="str">
        <f>C21&amp;I21</f>
        <v>อ่างเก็บน้ำห้วยตุ่นพะเยา</v>
      </c>
      <c r="B21" s="13">
        <f>SUBTOTAL(103,$I$7:I21)</f>
        <v>15</v>
      </c>
      <c r="C21" s="12" t="s">
        <v>27</v>
      </c>
      <c r="D21" s="8" t="s">
        <v>5</v>
      </c>
      <c r="E21" s="8" t="s">
        <v>11</v>
      </c>
      <c r="F21" s="8" t="s">
        <v>10</v>
      </c>
      <c r="G21" s="8" t="s">
        <v>25</v>
      </c>
      <c r="H21" s="8" t="s">
        <v>18</v>
      </c>
      <c r="I21" s="8" t="s">
        <v>2</v>
      </c>
      <c r="J21" s="8">
        <v>593243</v>
      </c>
      <c r="K21" s="8">
        <v>2112243</v>
      </c>
      <c r="L21" s="9">
        <v>46405</v>
      </c>
      <c r="M21" s="7"/>
      <c r="N21" s="8" t="s">
        <v>1</v>
      </c>
      <c r="O21" s="8" t="s">
        <v>6</v>
      </c>
      <c r="P21" s="9">
        <v>46726</v>
      </c>
      <c r="Q21" s="9">
        <v>229374</v>
      </c>
      <c r="R21" s="35"/>
      <c r="S21" s="35"/>
      <c r="T21" s="35"/>
      <c r="U21" s="35"/>
      <c r="V21" s="35"/>
      <c r="W21" s="35"/>
    </row>
    <row r="22" spans="1:27" s="11" customFormat="1" ht="24" customHeight="1" x14ac:dyDescent="0.2">
      <c r="A22" s="11" t="str">
        <f>C22&amp;I22</f>
        <v>อ่างเก็บน้ำห้วยโซ่พะเยา</v>
      </c>
      <c r="B22" s="13">
        <f>SUBTOTAL(103,$I$7:I22)</f>
        <v>16</v>
      </c>
      <c r="C22" s="12" t="s">
        <v>22</v>
      </c>
      <c r="D22" s="8" t="s">
        <v>5</v>
      </c>
      <c r="E22" s="8" t="s">
        <v>11</v>
      </c>
      <c r="F22" s="8" t="s">
        <v>10</v>
      </c>
      <c r="G22" s="8" t="s">
        <v>21</v>
      </c>
      <c r="H22" s="8" t="s">
        <v>18</v>
      </c>
      <c r="I22" s="8" t="s">
        <v>2</v>
      </c>
      <c r="J22" s="8">
        <v>592700</v>
      </c>
      <c r="K22" s="8">
        <v>2106200</v>
      </c>
      <c r="L22" s="9">
        <v>46405</v>
      </c>
      <c r="M22" s="7"/>
      <c r="N22" s="8" t="s">
        <v>1</v>
      </c>
      <c r="O22" s="8" t="s">
        <v>6</v>
      </c>
      <c r="P22" s="9">
        <v>46753</v>
      </c>
      <c r="Q22" s="9">
        <v>229618</v>
      </c>
      <c r="R22" s="35"/>
      <c r="S22" s="35"/>
      <c r="T22" s="35"/>
      <c r="U22" s="35"/>
      <c r="V22" s="35"/>
      <c r="W22" s="35"/>
    </row>
    <row r="23" spans="1:27" s="11" customFormat="1" ht="24" customHeight="1" x14ac:dyDescent="0.2">
      <c r="A23" s="11" t="str">
        <f>C23&amp;I23</f>
        <v>อ่างเก็บน้ำแม่สุกพะเยา</v>
      </c>
      <c r="B23" s="13">
        <f>SUBTOTAL(103,$I$7:I23)</f>
        <v>17</v>
      </c>
      <c r="C23" s="12" t="s">
        <v>17</v>
      </c>
      <c r="D23" s="8" t="s">
        <v>5</v>
      </c>
      <c r="E23" s="8" t="s">
        <v>11</v>
      </c>
      <c r="F23" s="8" t="s">
        <v>10</v>
      </c>
      <c r="G23" s="8" t="s">
        <v>16</v>
      </c>
      <c r="H23" s="8" t="s">
        <v>14</v>
      </c>
      <c r="I23" s="8" t="s">
        <v>2</v>
      </c>
      <c r="J23" s="8">
        <v>579300</v>
      </c>
      <c r="K23" s="8">
        <v>2137300</v>
      </c>
      <c r="L23" s="9">
        <v>46405</v>
      </c>
      <c r="M23" s="7"/>
      <c r="N23" s="8" t="s">
        <v>1</v>
      </c>
      <c r="O23" s="8" t="s">
        <v>6</v>
      </c>
      <c r="P23" s="9">
        <v>46753</v>
      </c>
      <c r="Q23" s="9">
        <v>229618</v>
      </c>
      <c r="R23" s="35"/>
      <c r="S23" s="35"/>
      <c r="T23" s="35"/>
      <c r="U23" s="35"/>
      <c r="V23" s="35"/>
      <c r="W23" s="35"/>
    </row>
    <row r="24" spans="1:27" s="11" customFormat="1" ht="24" customHeight="1" x14ac:dyDescent="0.2">
      <c r="A24" s="11" t="e">
        <f>#REF!&amp;H24</f>
        <v>#REF!</v>
      </c>
      <c r="B24" s="13">
        <f>SUBTOTAL(103,$I$7:I24)</f>
        <v>18</v>
      </c>
      <c r="C24" s="12" t="s">
        <v>29</v>
      </c>
      <c r="D24" s="8" t="s">
        <v>5</v>
      </c>
      <c r="E24" s="8" t="s">
        <v>11</v>
      </c>
      <c r="F24" s="8" t="s">
        <v>10</v>
      </c>
      <c r="G24" s="8" t="s">
        <v>28</v>
      </c>
      <c r="H24" s="8" t="s">
        <v>18</v>
      </c>
      <c r="I24" s="8" t="s">
        <v>2</v>
      </c>
      <c r="J24" s="8">
        <v>584600</v>
      </c>
      <c r="K24" s="8">
        <v>2121300</v>
      </c>
      <c r="L24" s="9">
        <v>46405</v>
      </c>
      <c r="M24" s="7"/>
      <c r="N24" s="8" t="s">
        <v>1</v>
      </c>
      <c r="O24" s="8" t="s">
        <v>6</v>
      </c>
      <c r="P24" s="9">
        <v>46753</v>
      </c>
      <c r="Q24" s="9">
        <v>229679</v>
      </c>
      <c r="R24" s="35"/>
      <c r="S24" s="35"/>
      <c r="T24" s="35"/>
      <c r="U24" s="35"/>
      <c r="V24" s="35"/>
      <c r="W24" s="35"/>
    </row>
    <row r="25" spans="1:27" s="11" customFormat="1" ht="24" customHeight="1" x14ac:dyDescent="0.2">
      <c r="A25" s="11" t="e">
        <f>#REF!&amp;H25</f>
        <v>#REF!</v>
      </c>
      <c r="B25" s="13">
        <f>SUBTOTAL(103,$I$7:I25)</f>
        <v>19</v>
      </c>
      <c r="C25" s="12" t="s">
        <v>94</v>
      </c>
      <c r="D25" s="8" t="s">
        <v>5</v>
      </c>
      <c r="E25" s="8" t="s">
        <v>11</v>
      </c>
      <c r="F25" s="8" t="s">
        <v>10</v>
      </c>
      <c r="G25" s="8" t="s">
        <v>93</v>
      </c>
      <c r="H25" s="8" t="s">
        <v>84</v>
      </c>
      <c r="I25" s="8" t="s">
        <v>2</v>
      </c>
      <c r="J25" s="8">
        <v>604200</v>
      </c>
      <c r="K25" s="8">
        <v>2138400</v>
      </c>
      <c r="L25" s="9">
        <v>44969</v>
      </c>
      <c r="M25" s="9">
        <v>44969</v>
      </c>
      <c r="N25" s="8" t="s">
        <v>1</v>
      </c>
      <c r="O25" s="8" t="s">
        <v>6</v>
      </c>
      <c r="P25" s="9">
        <v>47119</v>
      </c>
      <c r="Q25" s="9">
        <v>229740</v>
      </c>
      <c r="R25" s="9"/>
      <c r="S25" s="9"/>
      <c r="T25" s="9"/>
      <c r="U25" s="35"/>
      <c r="V25" s="35"/>
      <c r="W25" s="35"/>
    </row>
    <row r="26" spans="1:27" s="11" customFormat="1" ht="24" customHeight="1" x14ac:dyDescent="0.2">
      <c r="A26" s="11" t="e">
        <f>#REF!&amp;H26</f>
        <v>#REF!</v>
      </c>
      <c r="B26" s="13">
        <f>SUBTOTAL(103,$I$7:I26)</f>
        <v>20</v>
      </c>
      <c r="C26" s="12" t="s">
        <v>33</v>
      </c>
      <c r="D26" s="8" t="s">
        <v>5</v>
      </c>
      <c r="E26" s="8" t="s">
        <v>4</v>
      </c>
      <c r="F26" s="8" t="s">
        <v>10</v>
      </c>
      <c r="G26" s="8" t="s">
        <v>32</v>
      </c>
      <c r="H26" s="8" t="s">
        <v>18</v>
      </c>
      <c r="I26" s="8" t="s">
        <v>2</v>
      </c>
      <c r="J26" s="8">
        <v>602200</v>
      </c>
      <c r="K26" s="8">
        <v>2174800</v>
      </c>
      <c r="L26" s="9">
        <v>45306</v>
      </c>
      <c r="M26" s="9">
        <v>45306</v>
      </c>
      <c r="N26" s="8" t="s">
        <v>1</v>
      </c>
      <c r="O26" s="8" t="s">
        <v>6</v>
      </c>
      <c r="P26" s="9">
        <v>45658</v>
      </c>
      <c r="Q26" s="9">
        <v>230835</v>
      </c>
      <c r="R26" s="35"/>
      <c r="S26" s="35"/>
      <c r="T26" s="35"/>
      <c r="U26" s="35"/>
      <c r="V26" s="35"/>
      <c r="W26" s="35"/>
    </row>
    <row r="27" spans="1:27" s="11" customFormat="1" ht="24" customHeight="1" x14ac:dyDescent="0.2">
      <c r="A27" s="11" t="e">
        <f>#REF!&amp;H27</f>
        <v>#REF!</v>
      </c>
      <c r="B27" s="13">
        <f>SUBTOTAL(103,$I$7:I27)</f>
        <v>21</v>
      </c>
      <c r="C27" s="12" t="s">
        <v>82</v>
      </c>
      <c r="D27" s="8" t="s">
        <v>5</v>
      </c>
      <c r="E27" s="8" t="s">
        <v>11</v>
      </c>
      <c r="F27" s="8" t="s">
        <v>10</v>
      </c>
      <c r="G27" s="8" t="s">
        <v>76</v>
      </c>
      <c r="H27" s="8" t="s">
        <v>76</v>
      </c>
      <c r="I27" s="8" t="s">
        <v>2</v>
      </c>
      <c r="J27" s="8">
        <v>621100</v>
      </c>
      <c r="K27" s="8">
        <v>2121900</v>
      </c>
      <c r="L27" s="9">
        <v>48294</v>
      </c>
      <c r="M27" s="7"/>
      <c r="N27" s="8" t="s">
        <v>1</v>
      </c>
      <c r="O27" s="8" t="s">
        <v>0</v>
      </c>
      <c r="P27" s="9">
        <v>11689</v>
      </c>
      <c r="Q27" s="9">
        <v>231201</v>
      </c>
      <c r="R27" s="9"/>
      <c r="S27" s="9"/>
      <c r="T27" s="9"/>
      <c r="U27" s="35"/>
      <c r="V27" s="35"/>
      <c r="W27" s="35"/>
    </row>
    <row r="28" spans="1:27" s="11" customFormat="1" ht="24" customHeight="1" x14ac:dyDescent="0.2">
      <c r="B28" s="13">
        <f>SUBTOTAL(103,$I$7:I28)</f>
        <v>22</v>
      </c>
      <c r="C28" s="12" t="s">
        <v>94</v>
      </c>
      <c r="D28" s="8" t="s">
        <v>5</v>
      </c>
      <c r="E28" s="8" t="s">
        <v>11</v>
      </c>
      <c r="F28" s="8" t="s">
        <v>10</v>
      </c>
      <c r="G28" s="8" t="s">
        <v>96</v>
      </c>
      <c r="H28" s="8" t="s">
        <v>95</v>
      </c>
      <c r="I28" s="8" t="s">
        <v>2</v>
      </c>
      <c r="J28" s="8">
        <v>648500</v>
      </c>
      <c r="K28" s="8">
        <v>2167600</v>
      </c>
      <c r="L28" s="9">
        <v>44969</v>
      </c>
      <c r="M28" s="9">
        <v>44969</v>
      </c>
      <c r="N28" s="8" t="s">
        <v>1</v>
      </c>
      <c r="O28" s="8" t="s">
        <v>6</v>
      </c>
      <c r="P28" s="9">
        <v>47119</v>
      </c>
      <c r="Q28" s="9">
        <v>233392</v>
      </c>
      <c r="R28" s="40"/>
      <c r="S28" s="40"/>
      <c r="T28" s="40"/>
      <c r="U28" s="35"/>
      <c r="V28" s="35"/>
      <c r="W28" s="35"/>
    </row>
    <row r="29" spans="1:27" s="11" customFormat="1" ht="24" customHeight="1" x14ac:dyDescent="0.2">
      <c r="A29" s="11" t="str">
        <f>C29&amp;I29</f>
        <v>อ่างเก็บน้ำห้วยใหม่(ห้วยฮุง)พะเยา</v>
      </c>
      <c r="B29" s="13">
        <f>SUBTOTAL(103,$I$7:I29)</f>
        <v>23</v>
      </c>
      <c r="C29" s="12" t="s">
        <v>57</v>
      </c>
      <c r="D29" s="8" t="s">
        <v>5</v>
      </c>
      <c r="E29" s="8" t="s">
        <v>11</v>
      </c>
      <c r="F29" s="8" t="s">
        <v>10</v>
      </c>
      <c r="G29" s="8" t="s">
        <v>56</v>
      </c>
      <c r="H29" s="8" t="s">
        <v>8</v>
      </c>
      <c r="I29" s="8" t="s">
        <v>2</v>
      </c>
      <c r="J29" s="8">
        <v>659200</v>
      </c>
      <c r="K29" s="8">
        <v>2106300</v>
      </c>
      <c r="L29" s="9">
        <v>46405</v>
      </c>
      <c r="M29" s="7"/>
      <c r="N29" s="8" t="s">
        <v>1</v>
      </c>
      <c r="O29" s="8" t="s">
        <v>6</v>
      </c>
      <c r="P29" s="9">
        <v>14246</v>
      </c>
      <c r="Q29" s="9">
        <v>233392</v>
      </c>
      <c r="R29" s="35"/>
      <c r="S29" s="35"/>
      <c r="T29" s="35"/>
      <c r="U29" s="35"/>
      <c r="V29" s="35"/>
      <c r="W29" s="35"/>
    </row>
    <row r="30" spans="1:27" s="11" customFormat="1" ht="24" customHeight="1" x14ac:dyDescent="0.2">
      <c r="A30" s="11" t="str">
        <f>C30&amp;I30</f>
        <v>อ่างเก็บน้ำห้วยม่วง(ห้วยแฮ้)พะเยา</v>
      </c>
      <c r="B30" s="13">
        <f>SUBTOTAL(103,$I$7:I30)</f>
        <v>24</v>
      </c>
      <c r="C30" s="12" t="s">
        <v>26</v>
      </c>
      <c r="D30" s="8" t="s">
        <v>5</v>
      </c>
      <c r="E30" s="8" t="s">
        <v>11</v>
      </c>
      <c r="F30" s="8" t="s">
        <v>10</v>
      </c>
      <c r="G30" s="8" t="s">
        <v>25</v>
      </c>
      <c r="H30" s="8" t="s">
        <v>18</v>
      </c>
      <c r="I30" s="8" t="s">
        <v>2</v>
      </c>
      <c r="J30" s="8">
        <v>585100</v>
      </c>
      <c r="K30" s="8">
        <v>2116000</v>
      </c>
      <c r="L30" s="9">
        <v>46405</v>
      </c>
      <c r="M30" s="7"/>
      <c r="N30" s="8" t="s">
        <v>1</v>
      </c>
      <c r="O30" s="8" t="s">
        <v>6</v>
      </c>
      <c r="P30" s="9">
        <v>14246</v>
      </c>
      <c r="Q30" s="9">
        <v>233392</v>
      </c>
      <c r="R30" s="35"/>
      <c r="S30" s="35"/>
      <c r="T30" s="35"/>
      <c r="U30" s="35"/>
      <c r="V30" s="35"/>
      <c r="W30" s="35"/>
    </row>
    <row r="31" spans="1:27" s="11" customFormat="1" ht="24" customHeight="1" x14ac:dyDescent="0.2">
      <c r="A31" s="11" t="str">
        <f>C31&amp;I31</f>
        <v>ฝายน้ำม่าวพะเยา</v>
      </c>
      <c r="B31" s="13">
        <f>SUBTOTAL(103,$I$7:I31)</f>
        <v>25</v>
      </c>
      <c r="C31" s="12" t="s">
        <v>40</v>
      </c>
      <c r="D31" s="8" t="s">
        <v>37</v>
      </c>
      <c r="E31" s="8" t="s">
        <v>11</v>
      </c>
      <c r="F31" s="8" t="s">
        <v>10</v>
      </c>
      <c r="G31" s="8" t="s">
        <v>3</v>
      </c>
      <c r="H31" s="8" t="s">
        <v>3</v>
      </c>
      <c r="I31" s="8" t="s">
        <v>2</v>
      </c>
      <c r="J31" s="8">
        <v>631700</v>
      </c>
      <c r="K31" s="8">
        <v>2117100</v>
      </c>
      <c r="L31" s="7"/>
      <c r="M31" s="9">
        <v>14559</v>
      </c>
      <c r="N31" s="8" t="s">
        <v>1</v>
      </c>
      <c r="O31" s="8" t="s">
        <v>0</v>
      </c>
      <c r="P31" s="9">
        <v>15342</v>
      </c>
      <c r="Q31" s="9">
        <v>234488</v>
      </c>
      <c r="R31" s="35"/>
      <c r="S31" s="35"/>
      <c r="T31" s="35"/>
      <c r="U31" s="35"/>
      <c r="V31" s="35"/>
      <c r="W31" s="35"/>
    </row>
    <row r="32" spans="1:27" ht="24" customHeight="1" x14ac:dyDescent="0.2">
      <c r="A32" s="11" t="str">
        <f>C32&amp;I32</f>
        <v>อ่างเก็บน้ำห้วยเพ็งพะเยา</v>
      </c>
      <c r="B32" s="13">
        <f>SUBTOTAL(103,$I$7:I32)</f>
        <v>26</v>
      </c>
      <c r="C32" s="12" t="s">
        <v>59</v>
      </c>
      <c r="D32" s="8" t="s">
        <v>5</v>
      </c>
      <c r="E32" s="8" t="s">
        <v>11</v>
      </c>
      <c r="F32" s="8" t="s">
        <v>10</v>
      </c>
      <c r="G32" s="8" t="s">
        <v>7</v>
      </c>
      <c r="H32" s="8" t="s">
        <v>7</v>
      </c>
      <c r="I32" s="8" t="s">
        <v>2</v>
      </c>
      <c r="J32" s="8">
        <v>638200</v>
      </c>
      <c r="K32" s="8">
        <v>2092600</v>
      </c>
      <c r="L32" s="7"/>
      <c r="M32" s="9">
        <v>14195</v>
      </c>
      <c r="N32" s="8" t="s">
        <v>1</v>
      </c>
      <c r="O32" s="8" t="s">
        <v>0</v>
      </c>
      <c r="P32" s="9">
        <v>15707</v>
      </c>
      <c r="Q32" s="9">
        <v>234853</v>
      </c>
      <c r="R32" s="35"/>
      <c r="S32" s="35"/>
      <c r="T32" s="35"/>
      <c r="U32" s="35"/>
      <c r="V32" s="35"/>
      <c r="W32" s="35"/>
      <c r="X32" s="1"/>
      <c r="Z32" s="1"/>
      <c r="AA32" s="1"/>
    </row>
    <row r="33" spans="1:27" s="11" customFormat="1" ht="24" customHeight="1" x14ac:dyDescent="0.2">
      <c r="A33" s="11" t="e">
        <f>#REF!&amp;H33</f>
        <v>#REF!</v>
      </c>
      <c r="B33" s="13">
        <f>SUBTOTAL(103,$I$7:I33)</f>
        <v>27</v>
      </c>
      <c r="C33" s="12" t="s">
        <v>20</v>
      </c>
      <c r="D33" s="8" t="s">
        <v>5</v>
      </c>
      <c r="E33" s="8" t="s">
        <v>11</v>
      </c>
      <c r="F33" s="8" t="s">
        <v>10</v>
      </c>
      <c r="G33" s="8" t="s">
        <v>19</v>
      </c>
      <c r="H33" s="8" t="s">
        <v>18</v>
      </c>
      <c r="I33" s="8" t="s">
        <v>2</v>
      </c>
      <c r="J33" s="8">
        <v>581400</v>
      </c>
      <c r="K33" s="8">
        <v>2125400</v>
      </c>
      <c r="L33" s="7"/>
      <c r="M33" s="9">
        <v>14487</v>
      </c>
      <c r="N33" s="8" t="s">
        <v>1</v>
      </c>
      <c r="O33" s="8" t="s">
        <v>0</v>
      </c>
      <c r="P33" s="9">
        <v>15707</v>
      </c>
      <c r="Q33" s="9">
        <v>235096</v>
      </c>
      <c r="R33" s="35"/>
      <c r="S33" s="35"/>
      <c r="T33" s="35"/>
      <c r="U33" s="35"/>
      <c r="V33" s="35"/>
      <c r="W33" s="35"/>
    </row>
    <row r="34" spans="1:27" s="11" customFormat="1" ht="24" customHeight="1" x14ac:dyDescent="0.2">
      <c r="A34" s="11" t="e">
        <f>#REF!&amp;H34</f>
        <v>#REF!</v>
      </c>
      <c r="B34" s="13">
        <f>SUBTOTAL(103,$I$7:I34)</f>
        <v>28</v>
      </c>
      <c r="C34" s="12" t="s">
        <v>79</v>
      </c>
      <c r="D34" s="8" t="s">
        <v>37</v>
      </c>
      <c r="E34" s="8" t="s">
        <v>11</v>
      </c>
      <c r="F34" s="8" t="s">
        <v>10</v>
      </c>
      <c r="G34" s="8" t="s">
        <v>77</v>
      </c>
      <c r="H34" s="8" t="s">
        <v>76</v>
      </c>
      <c r="I34" s="8" t="s">
        <v>2</v>
      </c>
      <c r="J34" s="8">
        <v>615200</v>
      </c>
      <c r="K34" s="8">
        <v>2150800</v>
      </c>
      <c r="L34" s="7"/>
      <c r="M34" s="9">
        <v>16068</v>
      </c>
      <c r="N34" s="8" t="s">
        <v>1</v>
      </c>
      <c r="O34" s="8" t="s">
        <v>0</v>
      </c>
      <c r="P34" s="9">
        <v>16438</v>
      </c>
      <c r="Q34" s="9">
        <v>235584</v>
      </c>
      <c r="R34" s="9"/>
      <c r="S34" s="9"/>
      <c r="T34" s="9"/>
      <c r="U34" s="35"/>
      <c r="V34" s="35"/>
      <c r="W34" s="35"/>
    </row>
    <row r="35" spans="1:27" s="11" customFormat="1" ht="24" customHeight="1" x14ac:dyDescent="0.2">
      <c r="A35" s="11" t="e">
        <f>#REF!&amp;H35</f>
        <v>#REF!</v>
      </c>
      <c r="B35" s="13">
        <f>SUBTOTAL(103,$I$7:I35)</f>
        <v>29</v>
      </c>
      <c r="C35" s="12" t="s">
        <v>81</v>
      </c>
      <c r="D35" s="8" t="s">
        <v>5</v>
      </c>
      <c r="E35" s="8" t="s">
        <v>11</v>
      </c>
      <c r="F35" s="8" t="s">
        <v>10</v>
      </c>
      <c r="G35" s="8" t="s">
        <v>80</v>
      </c>
      <c r="H35" s="8" t="s">
        <v>76</v>
      </c>
      <c r="I35" s="8" t="s">
        <v>2</v>
      </c>
      <c r="J35" s="8">
        <v>626500</v>
      </c>
      <c r="K35" s="8">
        <v>2139000</v>
      </c>
      <c r="L35" s="9">
        <v>14666</v>
      </c>
      <c r="M35" s="9">
        <v>14637</v>
      </c>
      <c r="N35" s="8" t="s">
        <v>1</v>
      </c>
      <c r="O35" s="8" t="s">
        <v>0</v>
      </c>
      <c r="P35" s="9">
        <v>16803</v>
      </c>
      <c r="Q35" s="9">
        <v>236253</v>
      </c>
      <c r="R35" s="9"/>
      <c r="S35" s="9"/>
      <c r="T35" s="9"/>
      <c r="U35" s="35"/>
      <c r="V35" s="35"/>
      <c r="W35" s="35"/>
    </row>
    <row r="36" spans="1:27" s="11" customFormat="1" ht="24" customHeight="1" x14ac:dyDescent="0.2">
      <c r="A36" s="11" t="str">
        <f>C36&amp;I36</f>
        <v>อ่างเก็บน้ำห้วยขานพะเยา</v>
      </c>
      <c r="B36" s="13">
        <f>SUBTOTAL(103,$I$7:I36)</f>
        <v>30</v>
      </c>
      <c r="C36" s="12" t="s">
        <v>60</v>
      </c>
      <c r="D36" s="8" t="s">
        <v>5</v>
      </c>
      <c r="E36" s="8" t="s">
        <v>11</v>
      </c>
      <c r="F36" s="8" t="s">
        <v>10</v>
      </c>
      <c r="G36" s="8" t="s">
        <v>7</v>
      </c>
      <c r="H36" s="8" t="s">
        <v>7</v>
      </c>
      <c r="I36" s="8" t="s">
        <v>2</v>
      </c>
      <c r="J36" s="8">
        <v>638200</v>
      </c>
      <c r="K36" s="8">
        <v>2087000</v>
      </c>
      <c r="L36" s="7"/>
      <c r="M36" s="9">
        <v>14354</v>
      </c>
      <c r="N36" s="8" t="s">
        <v>1</v>
      </c>
      <c r="O36" s="8" t="s">
        <v>0</v>
      </c>
      <c r="P36" s="9">
        <v>17168</v>
      </c>
      <c r="Q36" s="9">
        <v>236314</v>
      </c>
      <c r="R36" s="35"/>
      <c r="S36" s="35"/>
      <c r="T36" s="35"/>
      <c r="U36" s="35"/>
      <c r="V36" s="35"/>
      <c r="W36" s="35"/>
    </row>
    <row r="37" spans="1:27" s="11" customFormat="1" ht="24" customHeight="1" x14ac:dyDescent="0.2">
      <c r="A37" s="11" t="e">
        <f>#REF!&amp;H37</f>
        <v>#REF!</v>
      </c>
      <c r="B37" s="13">
        <f>SUBTOTAL(103,$I$7:I37)</f>
        <v>31</v>
      </c>
      <c r="C37" s="12" t="s">
        <v>88</v>
      </c>
      <c r="D37" s="8" t="s">
        <v>37</v>
      </c>
      <c r="E37" s="8" t="s">
        <v>11</v>
      </c>
      <c r="F37" s="8" t="s">
        <v>10</v>
      </c>
      <c r="G37" s="8" t="s">
        <v>87</v>
      </c>
      <c r="H37" s="8" t="s">
        <v>84</v>
      </c>
      <c r="I37" s="8" t="s">
        <v>2</v>
      </c>
      <c r="J37" s="8">
        <v>613359</v>
      </c>
      <c r="K37" s="8">
        <v>2155573</v>
      </c>
      <c r="L37" s="9">
        <v>53794</v>
      </c>
      <c r="M37" s="7"/>
      <c r="N37" s="8" t="s">
        <v>1</v>
      </c>
      <c r="O37" s="8" t="s">
        <v>0</v>
      </c>
      <c r="P37" s="9">
        <v>17533</v>
      </c>
      <c r="Q37" s="9">
        <v>236923</v>
      </c>
      <c r="R37" s="9"/>
      <c r="S37" s="9"/>
      <c r="T37" s="9"/>
      <c r="U37" s="35"/>
      <c r="V37" s="35"/>
      <c r="W37" s="35"/>
    </row>
    <row r="38" spans="1:27" s="6" customFormat="1" ht="24" customHeight="1" x14ac:dyDescent="0.2">
      <c r="A38" s="11" t="str">
        <f t="shared" ref="A38:A46" si="2">C38&amp;I38</f>
        <v>อ่างเก็บน้ำห้วยยัดพะเยา</v>
      </c>
      <c r="B38" s="13">
        <f>SUBTOTAL(103,$I$7:I38)</f>
        <v>32</v>
      </c>
      <c r="C38" s="12" t="s">
        <v>71</v>
      </c>
      <c r="D38" s="8" t="s">
        <v>5</v>
      </c>
      <c r="E38" s="8" t="s">
        <v>11</v>
      </c>
      <c r="F38" s="8" t="s">
        <v>10</v>
      </c>
      <c r="G38" s="8" t="s">
        <v>70</v>
      </c>
      <c r="H38" s="8" t="s">
        <v>61</v>
      </c>
      <c r="I38" s="8" t="s">
        <v>2</v>
      </c>
      <c r="J38" s="8">
        <v>643800</v>
      </c>
      <c r="K38" s="8">
        <v>2149500</v>
      </c>
      <c r="L38" s="7"/>
      <c r="M38" s="9">
        <v>15490</v>
      </c>
      <c r="N38" s="8" t="s">
        <v>1</v>
      </c>
      <c r="O38" s="8" t="s">
        <v>0</v>
      </c>
      <c r="P38" s="9">
        <v>17533</v>
      </c>
      <c r="Q38" s="9">
        <v>237045</v>
      </c>
      <c r="R38" s="9"/>
      <c r="S38" s="9"/>
      <c r="T38" s="9"/>
      <c r="U38" s="35"/>
      <c r="V38" s="35"/>
      <c r="W38" s="35"/>
    </row>
    <row r="39" spans="1:27" x14ac:dyDescent="0.2">
      <c r="A39" s="11" t="str">
        <f t="shared" si="2"/>
        <v>ฝายวังผาเหนือพะเยา</v>
      </c>
      <c r="B39" s="13">
        <f>SUBTOTAL(103,$I$7:I39)</f>
        <v>33</v>
      </c>
      <c r="C39" s="12" t="s">
        <v>66</v>
      </c>
      <c r="D39" s="8" t="s">
        <v>37</v>
      </c>
      <c r="E39" s="8" t="s">
        <v>11</v>
      </c>
      <c r="F39" s="8" t="s">
        <v>10</v>
      </c>
      <c r="G39" s="8" t="s">
        <v>62</v>
      </c>
      <c r="H39" s="8" t="s">
        <v>61</v>
      </c>
      <c r="I39" s="8" t="s">
        <v>2</v>
      </c>
      <c r="J39" s="8">
        <v>636100</v>
      </c>
      <c r="K39" s="8">
        <v>2170100</v>
      </c>
      <c r="L39" s="9">
        <v>17823</v>
      </c>
      <c r="M39" s="9">
        <v>18244</v>
      </c>
      <c r="N39" s="8" t="s">
        <v>1</v>
      </c>
      <c r="O39" s="8" t="s">
        <v>0</v>
      </c>
      <c r="P39" s="9">
        <v>18267</v>
      </c>
      <c r="Q39" s="9">
        <v>237661</v>
      </c>
      <c r="R39" s="9"/>
      <c r="S39" s="9"/>
      <c r="T39" s="9"/>
      <c r="U39" s="35"/>
      <c r="V39" s="35"/>
      <c r="W39" s="35"/>
      <c r="X39" s="1"/>
      <c r="Z39" s="1"/>
      <c r="AA39" s="1"/>
    </row>
    <row r="40" spans="1:27" s="11" customFormat="1" x14ac:dyDescent="0.2">
      <c r="A40" s="11" t="str">
        <f t="shared" si="2"/>
        <v>สถานีสูบน้ำบ้านเชียงคานพะเยา</v>
      </c>
      <c r="B40" s="13">
        <f>SUBTOTAL(103,$I$7:I40)</f>
        <v>34</v>
      </c>
      <c r="C40" s="12" t="s">
        <v>63</v>
      </c>
      <c r="D40" s="8" t="s">
        <v>12</v>
      </c>
      <c r="E40" s="8" t="s">
        <v>11</v>
      </c>
      <c r="F40" s="8" t="s">
        <v>10</v>
      </c>
      <c r="G40" s="8" t="s">
        <v>62</v>
      </c>
      <c r="H40" s="8" t="s">
        <v>61</v>
      </c>
      <c r="I40" s="8" t="s">
        <v>2</v>
      </c>
      <c r="J40" s="8">
        <v>662247</v>
      </c>
      <c r="K40" s="8">
        <v>2150176</v>
      </c>
      <c r="L40" s="7"/>
      <c r="M40" s="9">
        <v>18244</v>
      </c>
      <c r="N40" s="8" t="s">
        <v>1</v>
      </c>
      <c r="O40" s="8" t="s">
        <v>0</v>
      </c>
      <c r="P40" s="9">
        <v>18629</v>
      </c>
      <c r="Q40" s="9">
        <v>238047</v>
      </c>
      <c r="R40" s="9"/>
      <c r="S40" s="9"/>
      <c r="T40" s="9"/>
      <c r="U40" s="35"/>
      <c r="V40" s="35"/>
      <c r="W40" s="35"/>
    </row>
    <row r="41" spans="1:27" s="11" customFormat="1" x14ac:dyDescent="0.2">
      <c r="A41" s="11" t="str">
        <f t="shared" si="2"/>
        <v>ฝายปู่ย่าพะเยา</v>
      </c>
      <c r="B41" s="13">
        <f>SUBTOTAL(103,$I$7:I41)</f>
        <v>35</v>
      </c>
      <c r="C41" s="12" t="s">
        <v>67</v>
      </c>
      <c r="D41" s="8" t="s">
        <v>37</v>
      </c>
      <c r="E41" s="8" t="s">
        <v>11</v>
      </c>
      <c r="F41" s="8" t="s">
        <v>10</v>
      </c>
      <c r="G41" s="8" t="s">
        <v>62</v>
      </c>
      <c r="H41" s="8" t="s">
        <v>61</v>
      </c>
      <c r="I41" s="8" t="s">
        <v>2</v>
      </c>
      <c r="J41" s="8">
        <v>643359</v>
      </c>
      <c r="K41" s="8">
        <v>2155573</v>
      </c>
      <c r="L41" s="9">
        <v>17823</v>
      </c>
      <c r="M41" s="9">
        <v>18244</v>
      </c>
      <c r="N41" s="8" t="s">
        <v>1</v>
      </c>
      <c r="O41" s="8" t="s">
        <v>0</v>
      </c>
      <c r="P41" s="9">
        <v>18731</v>
      </c>
      <c r="Q41" s="9">
        <v>238364</v>
      </c>
      <c r="R41" s="9"/>
      <c r="S41" s="9"/>
      <c r="T41" s="9"/>
      <c r="U41" s="35"/>
      <c r="V41" s="35"/>
      <c r="W41" s="35"/>
    </row>
    <row r="42" spans="1:27" s="11" customFormat="1" x14ac:dyDescent="0.2">
      <c r="A42" s="11" t="str">
        <f t="shared" si="2"/>
        <v>อ่างเก็บน้ำห้วยสร้อยศรีพะเยา</v>
      </c>
      <c r="B42" s="13">
        <f>SUBTOTAL(103,$I$7:I42)</f>
        <v>36</v>
      </c>
      <c r="C42" s="12" t="s">
        <v>83</v>
      </c>
      <c r="D42" s="8" t="s">
        <v>5</v>
      </c>
      <c r="E42" s="8" t="s">
        <v>11</v>
      </c>
      <c r="F42" s="8" t="s">
        <v>10</v>
      </c>
      <c r="G42" s="8" t="s">
        <v>76</v>
      </c>
      <c r="H42" s="8" t="s">
        <v>76</v>
      </c>
      <c r="I42" s="8" t="s">
        <v>2</v>
      </c>
      <c r="J42" s="8">
        <v>626600</v>
      </c>
      <c r="K42" s="8">
        <v>2139000</v>
      </c>
      <c r="L42" s="9">
        <v>19762</v>
      </c>
      <c r="M42" s="9">
        <v>19716</v>
      </c>
      <c r="N42" s="8" t="s">
        <v>1</v>
      </c>
      <c r="O42" s="8" t="s">
        <v>0</v>
      </c>
      <c r="P42" s="9">
        <v>19725</v>
      </c>
      <c r="Q42" s="9">
        <v>239967</v>
      </c>
      <c r="R42" s="9"/>
      <c r="S42" s="9"/>
      <c r="T42" s="9"/>
      <c r="U42" s="35"/>
      <c r="V42" s="35"/>
      <c r="W42" s="35"/>
    </row>
    <row r="43" spans="1:27" x14ac:dyDescent="0.2">
      <c r="A43" s="11" t="str">
        <f t="shared" si="2"/>
        <v>สถานีสูบน้ำด้วยไฟฟ้าบ้านใหม่พัฒนาพร้อมระบบส่งน้ำพะเยา</v>
      </c>
      <c r="B43" s="13">
        <f>SUBTOTAL(103,$I$7:I43)</f>
        <v>37</v>
      </c>
      <c r="C43" s="12" t="s">
        <v>78</v>
      </c>
      <c r="D43" s="8" t="s">
        <v>12</v>
      </c>
      <c r="E43" s="8" t="s">
        <v>11</v>
      </c>
      <c r="F43" s="8" t="s">
        <v>10</v>
      </c>
      <c r="G43" s="8" t="s">
        <v>77</v>
      </c>
      <c r="H43" s="8" t="s">
        <v>76</v>
      </c>
      <c r="I43" s="8" t="s">
        <v>2</v>
      </c>
      <c r="J43" s="8">
        <v>713359</v>
      </c>
      <c r="K43" s="8">
        <v>1755574</v>
      </c>
      <c r="L43" s="7"/>
      <c r="M43" s="9">
        <v>19962</v>
      </c>
      <c r="N43" s="8" t="s">
        <v>1</v>
      </c>
      <c r="O43" s="8" t="s">
        <v>0</v>
      </c>
      <c r="P43" s="9">
        <v>21186</v>
      </c>
      <c r="Q43" s="9">
        <v>240332</v>
      </c>
      <c r="R43" s="9"/>
      <c r="S43" s="9"/>
      <c r="T43" s="9"/>
      <c r="U43" s="35"/>
      <c r="V43" s="35"/>
      <c r="W43" s="35"/>
      <c r="X43" s="1"/>
      <c r="Z43" s="1"/>
      <c r="AA43" s="1"/>
    </row>
    <row r="44" spans="1:27" s="6" customFormat="1" ht="24" customHeight="1" x14ac:dyDescent="0.2">
      <c r="A44" s="11" t="str">
        <f t="shared" si="2"/>
        <v>ปรับปรุงอ่างเก็บน้ำห้วยโอ่พร้อมส่งน้ำและถังพักน้ำพะเยา</v>
      </c>
      <c r="B44" s="13">
        <f>SUBTOTAL(103,$I$7:I44)</f>
        <v>38</v>
      </c>
      <c r="C44" s="12" t="s">
        <v>90</v>
      </c>
      <c r="D44" s="8" t="s">
        <v>5</v>
      </c>
      <c r="E44" s="8" t="s">
        <v>11</v>
      </c>
      <c r="F44" s="8" t="s">
        <v>10</v>
      </c>
      <c r="G44" s="8" t="s">
        <v>85</v>
      </c>
      <c r="H44" s="8" t="s">
        <v>84</v>
      </c>
      <c r="I44" s="8" t="s">
        <v>2</v>
      </c>
      <c r="J44" s="8">
        <v>713359</v>
      </c>
      <c r="K44" s="8">
        <v>1755574</v>
      </c>
      <c r="L44" s="9">
        <v>19444</v>
      </c>
      <c r="M44" s="9">
        <v>19444</v>
      </c>
      <c r="N44" s="8" t="s">
        <v>1</v>
      </c>
      <c r="O44" s="8" t="s">
        <v>0</v>
      </c>
      <c r="P44" s="9">
        <v>21551</v>
      </c>
      <c r="Q44" s="9">
        <v>240969</v>
      </c>
      <c r="R44" s="9"/>
      <c r="S44" s="9"/>
      <c r="T44" s="9"/>
      <c r="U44" s="36"/>
      <c r="V44" s="36"/>
      <c r="W44" s="36"/>
    </row>
    <row r="45" spans="1:27" s="11" customFormat="1" ht="24" customHeight="1" x14ac:dyDescent="0.2">
      <c r="A45" s="11" t="str">
        <f t="shared" si="2"/>
        <v>อ่างเก็บน้ำห้วยทรายพะเยา</v>
      </c>
      <c r="B45" s="10">
        <f>SUBTOTAL(103,$I$7:I45)</f>
        <v>39</v>
      </c>
      <c r="C45" s="12" t="s">
        <v>44</v>
      </c>
      <c r="D45" s="8" t="s">
        <v>5</v>
      </c>
      <c r="E45" s="8" t="s">
        <v>11</v>
      </c>
      <c r="F45" s="8" t="s">
        <v>10</v>
      </c>
      <c r="G45" s="8" t="s">
        <v>3</v>
      </c>
      <c r="H45" s="8" t="s">
        <v>3</v>
      </c>
      <c r="I45" s="8" t="s">
        <v>2</v>
      </c>
      <c r="J45" s="8">
        <v>713359</v>
      </c>
      <c r="K45" s="8">
        <v>1755574</v>
      </c>
      <c r="L45" s="9">
        <v>19647</v>
      </c>
      <c r="M45" s="9">
        <v>20422</v>
      </c>
      <c r="N45" s="8" t="s">
        <v>1</v>
      </c>
      <c r="O45" s="8" t="s">
        <v>0</v>
      </c>
      <c r="P45" s="9">
        <v>21551</v>
      </c>
      <c r="Q45" s="9">
        <v>240969</v>
      </c>
      <c r="R45" s="35"/>
      <c r="S45" s="35"/>
      <c r="T45" s="35"/>
      <c r="U45" s="35"/>
      <c r="V45" s="35"/>
      <c r="W45" s="35"/>
    </row>
    <row r="46" spans="1:27" s="6" customFormat="1" ht="24" customHeight="1" x14ac:dyDescent="0.2">
      <c r="A46" s="11" t="str">
        <f t="shared" si="2"/>
        <v>อ่างเก็บน้ำห้วยหมูโอ่พะเยา</v>
      </c>
      <c r="B46" s="10">
        <f>SUBTOTAL(103,$I$7:I46)</f>
        <v>40</v>
      </c>
      <c r="C46" s="12" t="s">
        <v>89</v>
      </c>
      <c r="D46" s="8" t="s">
        <v>5</v>
      </c>
      <c r="E46" s="8" t="s">
        <v>11</v>
      </c>
      <c r="F46" s="8" t="s">
        <v>10</v>
      </c>
      <c r="G46" s="8" t="s">
        <v>85</v>
      </c>
      <c r="H46" s="8" t="s">
        <v>84</v>
      </c>
      <c r="I46" s="8" t="s">
        <v>2</v>
      </c>
      <c r="J46" s="8">
        <v>713359</v>
      </c>
      <c r="K46" s="8">
        <v>1755574</v>
      </c>
      <c r="L46" s="9">
        <v>19106</v>
      </c>
      <c r="M46" s="9">
        <v>19233</v>
      </c>
      <c r="N46" s="8" t="s">
        <v>1</v>
      </c>
      <c r="O46" s="8" t="s">
        <v>0</v>
      </c>
      <c r="P46" s="9">
        <v>21598</v>
      </c>
      <c r="Q46" s="9">
        <v>241061</v>
      </c>
      <c r="R46" s="37"/>
      <c r="S46" s="37"/>
      <c r="T46" s="37"/>
      <c r="U46" s="35"/>
      <c r="V46" s="35"/>
      <c r="W46" s="35"/>
    </row>
    <row r="47" spans="1:27" x14ac:dyDescent="0.2">
      <c r="B47" s="10">
        <f>SUBTOTAL(103,$I$7:I47)</f>
        <v>41</v>
      </c>
      <c r="C47" s="12" t="s">
        <v>13</v>
      </c>
      <c r="D47" s="8" t="s">
        <v>12</v>
      </c>
      <c r="E47" s="8" t="s">
        <v>11</v>
      </c>
      <c r="F47" s="8" t="s">
        <v>10</v>
      </c>
      <c r="G47" s="8" t="s">
        <v>9</v>
      </c>
      <c r="H47" s="8" t="s">
        <v>8</v>
      </c>
      <c r="I47" s="8" t="s">
        <v>2</v>
      </c>
      <c r="J47" s="8"/>
      <c r="K47" s="8"/>
      <c r="L47" s="9">
        <v>21387</v>
      </c>
      <c r="M47" s="9">
        <v>21773</v>
      </c>
      <c r="N47" s="8" t="s">
        <v>1</v>
      </c>
      <c r="O47" s="8" t="s">
        <v>0</v>
      </c>
      <c r="P47" s="9">
        <v>242097</v>
      </c>
      <c r="Q47" s="9">
        <v>242395</v>
      </c>
      <c r="R47" s="35"/>
      <c r="S47" s="35"/>
      <c r="T47" s="35"/>
      <c r="U47" s="35"/>
      <c r="V47" s="35"/>
      <c r="W47" s="35"/>
    </row>
  </sheetData>
  <autoFilter ref="B6:W6">
    <sortState ref="B7:W46">
      <sortCondition ref="Q6"/>
    </sortState>
  </autoFilter>
  <dataConsolidate/>
  <mergeCells count="21">
    <mergeCell ref="N2:N4"/>
    <mergeCell ref="O2:O4"/>
    <mergeCell ref="P2:P4"/>
    <mergeCell ref="Q2:Q4"/>
    <mergeCell ref="T4:T5"/>
    <mergeCell ref="B1:Z1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R2:T3"/>
    <mergeCell ref="U2:U5"/>
    <mergeCell ref="V2:V5"/>
    <mergeCell ref="W2:W5"/>
    <mergeCell ref="R4:R5"/>
    <mergeCell ref="S4:S5"/>
  </mergeCells>
  <printOptions horizontalCentered="1"/>
  <pageMargins left="0.31496062992125984" right="0.31496062992125984" top="0.55118110236220474" bottom="0.15748031496062992" header="0.31496062992125984" footer="0.31496062992125984"/>
  <pageSetup paperSize="8" scale="48" orientation="portrait" r:id="rId1"/>
  <headerFooter>
    <oddHeader>&amp;R&amp;"TH SarabunPSK,ธรรมดา"&amp;P/&amp;N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4"/>
  <sheetViews>
    <sheetView showGridLines="0" showZeros="0" view="pageBreakPreview" topLeftCell="B1" zoomScaleNormal="80" zoomScaleSheetLayoutView="100" workbookViewId="0">
      <selection activeCell="L2" sqref="A2:XFD14"/>
    </sheetView>
  </sheetViews>
  <sheetFormatPr defaultColWidth="9" defaultRowHeight="21" x14ac:dyDescent="0.2"/>
  <cols>
    <col min="1" max="1" width="52" style="1" hidden="1" customWidth="1"/>
    <col min="2" max="2" width="6.25" style="4" customWidth="1"/>
    <col min="3" max="3" width="46.375" style="5" customWidth="1"/>
    <col min="4" max="4" width="8.25" style="5" customWidth="1"/>
    <col min="5" max="5" width="8.75" style="1" customWidth="1"/>
    <col min="6" max="6" width="13.125" style="1" customWidth="1"/>
    <col min="7" max="7" width="8.75" style="1" customWidth="1"/>
    <col min="8" max="8" width="9.75" style="1" customWidth="1"/>
    <col min="9" max="9" width="10" style="1" customWidth="1"/>
    <col min="10" max="11" width="8.75" style="1" hidden="1" customWidth="1"/>
    <col min="12" max="12" width="12.25" style="1" customWidth="1"/>
    <col min="13" max="13" width="11.875" style="1" customWidth="1"/>
    <col min="14" max="14" width="33.875" style="1" customWidth="1"/>
    <col min="15" max="15" width="10.5" style="1" customWidth="1"/>
    <col min="16" max="17" width="11" style="1" customWidth="1"/>
    <col min="18" max="20" width="5.375" style="38" customWidth="1"/>
    <col min="21" max="21" width="25.75" style="38" customWidth="1"/>
    <col min="22" max="22" width="10.25" style="38" customWidth="1"/>
    <col min="23" max="23" width="17.375" style="38" customWidth="1"/>
    <col min="24" max="24" width="9" style="4" customWidth="1"/>
    <col min="25" max="25" width="16.25" style="1" customWidth="1"/>
    <col min="26" max="26" width="14.25" style="3" customWidth="1"/>
    <col min="27" max="27" width="14.125" style="2" customWidth="1"/>
    <col min="28" max="16384" width="9" style="1"/>
  </cols>
  <sheetData>
    <row r="1" spans="1:26" ht="52.5" customHeight="1" x14ac:dyDescent="0.2">
      <c r="B1" s="46" t="s">
        <v>119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s="14" customFormat="1" ht="24" customHeight="1" x14ac:dyDescent="0.2">
      <c r="B2" s="49" t="s">
        <v>118</v>
      </c>
      <c r="C2" s="52" t="s">
        <v>111</v>
      </c>
      <c r="D2" s="49" t="s">
        <v>110</v>
      </c>
      <c r="E2" s="49" t="s">
        <v>109</v>
      </c>
      <c r="F2" s="49" t="s">
        <v>108</v>
      </c>
      <c r="G2" s="49" t="s">
        <v>107</v>
      </c>
      <c r="H2" s="49" t="s">
        <v>106</v>
      </c>
      <c r="I2" s="49" t="s">
        <v>105</v>
      </c>
      <c r="J2" s="53" t="s">
        <v>117</v>
      </c>
      <c r="K2" s="53"/>
      <c r="L2" s="30" t="s">
        <v>116</v>
      </c>
      <c r="M2" s="30" t="s">
        <v>115</v>
      </c>
      <c r="N2" s="49" t="s">
        <v>100</v>
      </c>
      <c r="O2" s="49" t="s">
        <v>99</v>
      </c>
      <c r="P2" s="49" t="s">
        <v>98</v>
      </c>
      <c r="Q2" s="49" t="s">
        <v>97</v>
      </c>
      <c r="R2" s="54" t="s">
        <v>114</v>
      </c>
      <c r="S2" s="55"/>
      <c r="T2" s="56"/>
      <c r="U2" s="41" t="s">
        <v>120</v>
      </c>
      <c r="V2" s="41" t="s">
        <v>126</v>
      </c>
      <c r="W2" s="41" t="s">
        <v>121</v>
      </c>
    </row>
    <row r="3" spans="1:26" s="14" customFormat="1" x14ac:dyDescent="0.2">
      <c r="B3" s="50"/>
      <c r="C3" s="52"/>
      <c r="D3" s="49"/>
      <c r="E3" s="49"/>
      <c r="F3" s="49"/>
      <c r="G3" s="49"/>
      <c r="H3" s="49"/>
      <c r="I3" s="49"/>
      <c r="J3" s="53"/>
      <c r="K3" s="53"/>
      <c r="L3" s="29" t="s">
        <v>113</v>
      </c>
      <c r="M3" s="29" t="s">
        <v>113</v>
      </c>
      <c r="N3" s="49"/>
      <c r="O3" s="49"/>
      <c r="P3" s="49"/>
      <c r="Q3" s="49"/>
      <c r="R3" s="57"/>
      <c r="S3" s="58"/>
      <c r="T3" s="59"/>
      <c r="U3" s="42"/>
      <c r="V3" s="42"/>
      <c r="W3" s="42"/>
    </row>
    <row r="4" spans="1:26" s="14" customFormat="1" ht="34.5" customHeight="1" x14ac:dyDescent="0.2">
      <c r="B4" s="51"/>
      <c r="C4" s="52"/>
      <c r="D4" s="49"/>
      <c r="E4" s="49"/>
      <c r="F4" s="49"/>
      <c r="G4" s="49"/>
      <c r="H4" s="49"/>
      <c r="I4" s="49"/>
      <c r="J4" s="28" t="s">
        <v>104</v>
      </c>
      <c r="K4" s="28" t="s">
        <v>103</v>
      </c>
      <c r="L4" s="27" t="s">
        <v>112</v>
      </c>
      <c r="M4" s="27" t="s">
        <v>112</v>
      </c>
      <c r="N4" s="49"/>
      <c r="O4" s="49"/>
      <c r="P4" s="49"/>
      <c r="Q4" s="49"/>
      <c r="R4" s="41" t="s">
        <v>122</v>
      </c>
      <c r="S4" s="41" t="s">
        <v>123</v>
      </c>
      <c r="T4" s="44" t="s">
        <v>124</v>
      </c>
      <c r="U4" s="42"/>
      <c r="V4" s="42"/>
      <c r="W4" s="42"/>
    </row>
    <row r="5" spans="1:26" s="14" customFormat="1" ht="21" hidden="1" customHeight="1" x14ac:dyDescent="0.2">
      <c r="B5" s="26"/>
      <c r="C5" s="26">
        <f t="shared" ref="C5:O5" si="0">SUBTOTAL(3,C8:C703)</f>
        <v>7</v>
      </c>
      <c r="D5" s="26">
        <f t="shared" si="0"/>
        <v>7</v>
      </c>
      <c r="E5" s="26">
        <f t="shared" si="0"/>
        <v>7</v>
      </c>
      <c r="F5" s="26">
        <f t="shared" si="0"/>
        <v>7</v>
      </c>
      <c r="G5" s="26">
        <f t="shared" si="0"/>
        <v>7</v>
      </c>
      <c r="H5" s="26">
        <f t="shared" si="0"/>
        <v>7</v>
      </c>
      <c r="I5" s="26">
        <f t="shared" si="0"/>
        <v>7</v>
      </c>
      <c r="J5" s="26">
        <f t="shared" si="0"/>
        <v>5</v>
      </c>
      <c r="K5" s="26">
        <f t="shared" si="0"/>
        <v>5</v>
      </c>
      <c r="L5" s="26">
        <f t="shared" si="0"/>
        <v>7</v>
      </c>
      <c r="M5" s="26">
        <f t="shared" si="0"/>
        <v>7</v>
      </c>
      <c r="N5" s="26">
        <f t="shared" si="0"/>
        <v>7</v>
      </c>
      <c r="O5" s="26">
        <f t="shared" si="0"/>
        <v>7</v>
      </c>
      <c r="P5" s="25"/>
      <c r="R5" s="43"/>
      <c r="S5" s="43"/>
      <c r="T5" s="45"/>
      <c r="U5" s="43"/>
      <c r="V5" s="43"/>
      <c r="W5" s="43"/>
    </row>
    <row r="6" spans="1:26" s="14" customFormat="1" x14ac:dyDescent="0.2">
      <c r="A6" s="18"/>
      <c r="B6" s="24"/>
      <c r="C6" s="23" t="s">
        <v>111</v>
      </c>
      <c r="D6" s="31" t="s">
        <v>110</v>
      </c>
      <c r="E6" s="20" t="s">
        <v>109</v>
      </c>
      <c r="F6" s="20" t="s">
        <v>108</v>
      </c>
      <c r="G6" s="20" t="s">
        <v>107</v>
      </c>
      <c r="H6" s="20" t="s">
        <v>106</v>
      </c>
      <c r="I6" s="22" t="s">
        <v>105</v>
      </c>
      <c r="J6" s="21" t="s">
        <v>104</v>
      </c>
      <c r="K6" s="20" t="s">
        <v>103</v>
      </c>
      <c r="L6" s="20" t="s">
        <v>102</v>
      </c>
      <c r="M6" s="20" t="s">
        <v>101</v>
      </c>
      <c r="N6" s="20" t="s">
        <v>100</v>
      </c>
      <c r="O6" s="20" t="s">
        <v>99</v>
      </c>
      <c r="P6" s="20" t="s">
        <v>98</v>
      </c>
      <c r="Q6" s="20" t="s">
        <v>97</v>
      </c>
      <c r="R6" s="32"/>
      <c r="S6" s="32"/>
      <c r="T6" s="32"/>
      <c r="U6" s="33"/>
      <c r="V6" s="33"/>
      <c r="W6" s="33"/>
    </row>
    <row r="7" spans="1:26" s="6" customFormat="1" x14ac:dyDescent="0.2">
      <c r="A7" s="11" t="str">
        <f>C7&amp;I7</f>
        <v>อ่างเก็บน้ำห้วยปู่หน่อแก้วพะเยา</v>
      </c>
      <c r="B7" s="13">
        <f>SUBTOTAL(103,$I$7:I7)</f>
        <v>1</v>
      </c>
      <c r="C7" s="12" t="s">
        <v>31</v>
      </c>
      <c r="D7" s="8" t="s">
        <v>5</v>
      </c>
      <c r="E7" s="8" t="s">
        <v>11</v>
      </c>
      <c r="F7" s="8" t="s">
        <v>10</v>
      </c>
      <c r="G7" s="8" t="s">
        <v>28</v>
      </c>
      <c r="H7" s="8" t="s">
        <v>18</v>
      </c>
      <c r="I7" s="8" t="s">
        <v>2</v>
      </c>
      <c r="J7" s="8">
        <v>581700</v>
      </c>
      <c r="K7" s="8">
        <v>2120400</v>
      </c>
      <c r="L7" s="9">
        <v>13574</v>
      </c>
      <c r="M7" s="9">
        <v>13574</v>
      </c>
      <c r="N7" s="8" t="s">
        <v>30</v>
      </c>
      <c r="O7" s="8" t="s">
        <v>6</v>
      </c>
      <c r="P7" s="9">
        <v>15707</v>
      </c>
      <c r="Q7" s="9">
        <v>235157</v>
      </c>
      <c r="R7" s="9"/>
      <c r="S7" s="9"/>
      <c r="T7" s="9"/>
      <c r="U7" s="35"/>
      <c r="V7" s="35"/>
      <c r="W7" s="35"/>
    </row>
    <row r="8" spans="1:26" s="11" customFormat="1" ht="24" customHeight="1" x14ac:dyDescent="0.2">
      <c r="A8" s="1"/>
      <c r="B8" s="13">
        <f>SUBTOTAL(103,$I$7:I8)</f>
        <v>2</v>
      </c>
      <c r="C8" s="12" t="s">
        <v>65</v>
      </c>
      <c r="D8" s="8" t="s">
        <v>12</v>
      </c>
      <c r="E8" s="8" t="s">
        <v>11</v>
      </c>
      <c r="F8" s="8" t="s">
        <v>10</v>
      </c>
      <c r="G8" s="8" t="s">
        <v>64</v>
      </c>
      <c r="H8" s="8" t="s">
        <v>61</v>
      </c>
      <c r="I8" s="8" t="s">
        <v>2</v>
      </c>
      <c r="J8" s="8">
        <v>660600</v>
      </c>
      <c r="K8" s="8">
        <v>2152400</v>
      </c>
      <c r="L8" s="9">
        <v>16465</v>
      </c>
      <c r="M8" s="9">
        <v>16465</v>
      </c>
      <c r="N8" s="8" t="s">
        <v>30</v>
      </c>
      <c r="O8" s="8" t="s">
        <v>6</v>
      </c>
      <c r="P8" s="9">
        <v>16776</v>
      </c>
      <c r="Q8" s="9">
        <v>236035</v>
      </c>
      <c r="R8" s="34"/>
      <c r="S8" s="34"/>
      <c r="T8" s="34"/>
      <c r="U8" s="35"/>
      <c r="V8" s="35"/>
      <c r="W8" s="35"/>
    </row>
    <row r="9" spans="1:26" s="11" customFormat="1" ht="24" customHeight="1" x14ac:dyDescent="0.2">
      <c r="B9" s="13">
        <f>SUBTOTAL(103,$I$7:I9)</f>
        <v>3</v>
      </c>
      <c r="C9" s="12" t="s">
        <v>35</v>
      </c>
      <c r="D9" s="8" t="s">
        <v>12</v>
      </c>
      <c r="E9" s="8" t="s">
        <v>11</v>
      </c>
      <c r="F9" s="8" t="s">
        <v>10</v>
      </c>
      <c r="G9" s="8" t="s">
        <v>34</v>
      </c>
      <c r="H9" s="8" t="s">
        <v>3</v>
      </c>
      <c r="I9" s="8" t="s">
        <v>2</v>
      </c>
      <c r="J9" s="8">
        <v>649496</v>
      </c>
      <c r="K9" s="8">
        <v>3768646</v>
      </c>
      <c r="L9" s="9">
        <v>17561</v>
      </c>
      <c r="M9" s="9">
        <v>17561</v>
      </c>
      <c r="N9" s="8" t="s">
        <v>30</v>
      </c>
      <c r="O9" s="8" t="s">
        <v>6</v>
      </c>
      <c r="P9" s="9">
        <v>17654</v>
      </c>
      <c r="Q9" s="9">
        <v>236952</v>
      </c>
      <c r="R9" s="9"/>
      <c r="S9" s="9"/>
      <c r="T9" s="9"/>
      <c r="U9" s="35"/>
      <c r="V9" s="35"/>
      <c r="W9" s="35"/>
    </row>
    <row r="10" spans="1:26" s="11" customFormat="1" ht="24" customHeight="1" x14ac:dyDescent="0.2">
      <c r="A10" s="6" t="e">
        <f>#REF!&amp;H10</f>
        <v>#REF!</v>
      </c>
      <c r="B10" s="13">
        <f>SUBTOTAL(103,$I$7:I10)</f>
        <v>4</v>
      </c>
      <c r="C10" s="12" t="s">
        <v>38</v>
      </c>
      <c r="D10" s="8" t="s">
        <v>37</v>
      </c>
      <c r="E10" s="8" t="s">
        <v>11</v>
      </c>
      <c r="F10" s="8" t="s">
        <v>10</v>
      </c>
      <c r="G10" s="8" t="s">
        <v>36</v>
      </c>
      <c r="H10" s="8" t="s">
        <v>3</v>
      </c>
      <c r="I10" s="8" t="s">
        <v>2</v>
      </c>
      <c r="J10" s="8"/>
      <c r="K10" s="8"/>
      <c r="L10" s="9">
        <v>17561</v>
      </c>
      <c r="M10" s="9">
        <v>17561</v>
      </c>
      <c r="N10" s="8" t="s">
        <v>30</v>
      </c>
      <c r="O10" s="8" t="s">
        <v>6</v>
      </c>
      <c r="P10" s="9">
        <v>17899</v>
      </c>
      <c r="Q10" s="9">
        <v>237348</v>
      </c>
      <c r="R10" s="37"/>
      <c r="S10" s="37"/>
      <c r="T10" s="37"/>
      <c r="U10" s="35"/>
      <c r="V10" s="35"/>
      <c r="W10" s="35"/>
    </row>
    <row r="11" spans="1:26" s="11" customFormat="1" ht="24" customHeight="1" x14ac:dyDescent="0.2">
      <c r="A11" s="6" t="e">
        <f>#REF!&amp;H11</f>
        <v>#REF!</v>
      </c>
      <c r="B11" s="13">
        <f>SUBTOTAL(103,$I$7:I11)</f>
        <v>5</v>
      </c>
      <c r="C11" s="12" t="s">
        <v>43</v>
      </c>
      <c r="D11" s="8" t="s">
        <v>37</v>
      </c>
      <c r="E11" s="8" t="s">
        <v>11</v>
      </c>
      <c r="F11" s="8" t="s">
        <v>10</v>
      </c>
      <c r="G11" s="8" t="s">
        <v>34</v>
      </c>
      <c r="H11" s="8" t="s">
        <v>3</v>
      </c>
      <c r="I11" s="8" t="s">
        <v>2</v>
      </c>
      <c r="J11" s="8">
        <v>657500</v>
      </c>
      <c r="K11" s="8">
        <v>2108300</v>
      </c>
      <c r="L11" s="9">
        <v>17561</v>
      </c>
      <c r="M11" s="9">
        <v>17561</v>
      </c>
      <c r="N11" s="8" t="s">
        <v>30</v>
      </c>
      <c r="O11" s="8" t="s">
        <v>6</v>
      </c>
      <c r="P11" s="9">
        <v>17899</v>
      </c>
      <c r="Q11" s="9">
        <v>237349</v>
      </c>
      <c r="R11" s="9"/>
      <c r="S11" s="9"/>
      <c r="T11" s="9"/>
      <c r="U11" s="35"/>
      <c r="V11" s="35"/>
      <c r="W11" s="35"/>
    </row>
    <row r="12" spans="1:26" s="11" customFormat="1" ht="24" customHeight="1" x14ac:dyDescent="0.2">
      <c r="A12" s="11" t="e">
        <f>#REF!&amp;H12</f>
        <v>#REF!</v>
      </c>
      <c r="B12" s="13">
        <f>SUBTOTAL(103,$I$7:I12)</f>
        <v>6</v>
      </c>
      <c r="C12" s="12" t="s">
        <v>42</v>
      </c>
      <c r="D12" s="8" t="s">
        <v>37</v>
      </c>
      <c r="E12" s="8" t="s">
        <v>11</v>
      </c>
      <c r="F12" s="8" t="s">
        <v>10</v>
      </c>
      <c r="G12" s="8" t="s">
        <v>3</v>
      </c>
      <c r="H12" s="8" t="s">
        <v>3</v>
      </c>
      <c r="I12" s="8" t="s">
        <v>2</v>
      </c>
      <c r="J12" s="8">
        <v>657800</v>
      </c>
      <c r="K12" s="8">
        <v>2108500</v>
      </c>
      <c r="L12" s="9">
        <v>17561</v>
      </c>
      <c r="M12" s="9">
        <v>17561</v>
      </c>
      <c r="N12" s="8" t="s">
        <v>30</v>
      </c>
      <c r="O12" s="8" t="s">
        <v>6</v>
      </c>
      <c r="P12" s="9">
        <v>18264</v>
      </c>
      <c r="Q12" s="9">
        <v>237653</v>
      </c>
      <c r="R12" s="9"/>
      <c r="S12" s="9"/>
      <c r="T12" s="9"/>
      <c r="U12" s="35"/>
      <c r="V12" s="35"/>
      <c r="W12" s="35"/>
    </row>
    <row r="13" spans="1:26" s="11" customFormat="1" ht="24" customHeight="1" x14ac:dyDescent="0.2">
      <c r="A13" s="11" t="e">
        <f>#REF!&amp;H13</f>
        <v>#REF!</v>
      </c>
      <c r="B13" s="13">
        <f>SUBTOTAL(103,$I$7:I13)</f>
        <v>7</v>
      </c>
      <c r="C13" s="12" t="s">
        <v>41</v>
      </c>
      <c r="D13" s="8" t="s">
        <v>37</v>
      </c>
      <c r="E13" s="8" t="s">
        <v>11</v>
      </c>
      <c r="F13" s="8" t="s">
        <v>10</v>
      </c>
      <c r="G13" s="8" t="s">
        <v>3</v>
      </c>
      <c r="H13" s="8" t="s">
        <v>3</v>
      </c>
      <c r="I13" s="8" t="s">
        <v>2</v>
      </c>
      <c r="J13" s="8">
        <v>657500</v>
      </c>
      <c r="K13" s="8">
        <v>2173200</v>
      </c>
      <c r="L13" s="9">
        <v>17561</v>
      </c>
      <c r="M13" s="9">
        <v>17561</v>
      </c>
      <c r="N13" s="8" t="s">
        <v>30</v>
      </c>
      <c r="O13" s="8" t="s">
        <v>6</v>
      </c>
      <c r="P13" s="9">
        <v>18264</v>
      </c>
      <c r="Q13" s="9">
        <v>237653</v>
      </c>
      <c r="R13" s="9"/>
      <c r="S13" s="9"/>
      <c r="T13" s="9"/>
      <c r="U13" s="35"/>
      <c r="V13" s="35"/>
      <c r="W13" s="35"/>
    </row>
    <row r="14" spans="1:26" s="11" customFormat="1" ht="24" customHeight="1" x14ac:dyDescent="0.2">
      <c r="A14" s="6" t="e">
        <f>#REF!&amp;H14</f>
        <v>#REF!</v>
      </c>
      <c r="B14" s="13">
        <f>SUBTOTAL(103,$I$7:I14)</f>
        <v>8</v>
      </c>
      <c r="C14" s="12" t="s">
        <v>39</v>
      </c>
      <c r="D14" s="8" t="s">
        <v>37</v>
      </c>
      <c r="E14" s="8" t="s">
        <v>11</v>
      </c>
      <c r="F14" s="8" t="s">
        <v>10</v>
      </c>
      <c r="G14" s="8" t="s">
        <v>36</v>
      </c>
      <c r="H14" s="8" t="s">
        <v>3</v>
      </c>
      <c r="I14" s="8" t="s">
        <v>2</v>
      </c>
      <c r="J14" s="8"/>
      <c r="K14" s="8"/>
      <c r="L14" s="9">
        <v>17561</v>
      </c>
      <c r="M14" s="9">
        <v>17561</v>
      </c>
      <c r="N14" s="8" t="s">
        <v>30</v>
      </c>
      <c r="O14" s="8" t="s">
        <v>6</v>
      </c>
      <c r="P14" s="9">
        <v>18994</v>
      </c>
      <c r="Q14" s="9">
        <v>238413</v>
      </c>
      <c r="R14" s="9"/>
      <c r="S14" s="9"/>
      <c r="T14" s="9"/>
      <c r="U14" s="36"/>
      <c r="V14" s="36"/>
      <c r="W14" s="36"/>
    </row>
  </sheetData>
  <autoFilter ref="A6:AA15">
    <sortState ref="A7:AA13">
      <sortCondition ref="Q6:Q14"/>
    </sortState>
  </autoFilter>
  <dataConsolidate/>
  <mergeCells count="21">
    <mergeCell ref="N2:N4"/>
    <mergeCell ref="O2:O4"/>
    <mergeCell ref="P2:P4"/>
    <mergeCell ref="Q2:Q4"/>
    <mergeCell ref="T4:T5"/>
    <mergeCell ref="B1:Z1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R2:T3"/>
    <mergeCell ref="U2:U5"/>
    <mergeCell ref="V2:V5"/>
    <mergeCell ref="W2:W5"/>
    <mergeCell ref="R4:R5"/>
    <mergeCell ref="S4:S5"/>
  </mergeCells>
  <printOptions horizontalCentered="1"/>
  <pageMargins left="0.31496062992125984" right="0.31496062992125984" top="0.55118110236220474" bottom="0.15748031496062992" header="0.31496062992125984" footer="0.31496062992125984"/>
  <pageSetup paperSize="8" scale="48" orientation="portrait" r:id="rId1"/>
  <headerFooter>
    <oddHeader>&amp;R&amp;"TH SarabunPSK,ธรรมดา"&amp;P/&amp;N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7"/>
  <sheetViews>
    <sheetView showGridLines="0" showZeros="0" view="pageBreakPreview" topLeftCell="B1" zoomScaleNormal="80" zoomScaleSheetLayoutView="100" workbookViewId="0">
      <selection activeCell="L2" sqref="A2:XFD7"/>
    </sheetView>
  </sheetViews>
  <sheetFormatPr defaultColWidth="9" defaultRowHeight="21" x14ac:dyDescent="0.2"/>
  <cols>
    <col min="1" max="1" width="52" style="1" hidden="1" customWidth="1"/>
    <col min="2" max="2" width="6.25" style="4" customWidth="1"/>
    <col min="3" max="3" width="46.375" style="5" customWidth="1"/>
    <col min="4" max="4" width="8.25" style="5" customWidth="1"/>
    <col min="5" max="5" width="8.75" style="1" customWidth="1"/>
    <col min="6" max="6" width="13.125" style="1" customWidth="1"/>
    <col min="7" max="7" width="8.75" style="1" customWidth="1"/>
    <col min="8" max="8" width="9.75" style="1" customWidth="1"/>
    <col min="9" max="9" width="10" style="1" customWidth="1"/>
    <col min="10" max="11" width="8.75" style="1" hidden="1" customWidth="1"/>
    <col min="12" max="12" width="12.25" style="1" customWidth="1"/>
    <col min="13" max="13" width="11.875" style="1" customWidth="1"/>
    <col min="14" max="14" width="33.875" style="1" customWidth="1"/>
    <col min="15" max="15" width="10.5" style="1" customWidth="1"/>
    <col min="16" max="17" width="11" style="1" customWidth="1"/>
    <col min="18" max="20" width="5.375" style="38" customWidth="1"/>
    <col min="21" max="21" width="25.75" style="38" customWidth="1"/>
    <col min="22" max="22" width="10.25" style="38" customWidth="1"/>
    <col min="23" max="23" width="17.375" style="38" customWidth="1"/>
    <col min="24" max="24" width="9" style="4" customWidth="1"/>
    <col min="25" max="25" width="16.25" style="1" customWidth="1"/>
    <col min="26" max="26" width="14.25" style="3" customWidth="1"/>
    <col min="27" max="27" width="14.125" style="2" customWidth="1"/>
    <col min="28" max="16384" width="9" style="1"/>
  </cols>
  <sheetData>
    <row r="1" spans="1:26" ht="52.5" customHeight="1" x14ac:dyDescent="0.2">
      <c r="B1" s="46" t="s">
        <v>119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s="14" customFormat="1" ht="24" customHeight="1" x14ac:dyDescent="0.2">
      <c r="B2" s="49" t="s">
        <v>118</v>
      </c>
      <c r="C2" s="52" t="s">
        <v>111</v>
      </c>
      <c r="D2" s="49" t="s">
        <v>110</v>
      </c>
      <c r="E2" s="49" t="s">
        <v>109</v>
      </c>
      <c r="F2" s="49" t="s">
        <v>108</v>
      </c>
      <c r="G2" s="49" t="s">
        <v>107</v>
      </c>
      <c r="H2" s="49" t="s">
        <v>106</v>
      </c>
      <c r="I2" s="49" t="s">
        <v>105</v>
      </c>
      <c r="J2" s="53" t="s">
        <v>117</v>
      </c>
      <c r="K2" s="53"/>
      <c r="L2" s="30" t="s">
        <v>116</v>
      </c>
      <c r="M2" s="30" t="s">
        <v>115</v>
      </c>
      <c r="N2" s="49" t="s">
        <v>100</v>
      </c>
      <c r="O2" s="49" t="s">
        <v>99</v>
      </c>
      <c r="P2" s="49" t="s">
        <v>98</v>
      </c>
      <c r="Q2" s="49" t="s">
        <v>97</v>
      </c>
      <c r="R2" s="54" t="s">
        <v>114</v>
      </c>
      <c r="S2" s="55"/>
      <c r="T2" s="56"/>
      <c r="U2" s="41" t="s">
        <v>120</v>
      </c>
      <c r="V2" s="41" t="s">
        <v>126</v>
      </c>
      <c r="W2" s="41" t="s">
        <v>125</v>
      </c>
    </row>
    <row r="3" spans="1:26" s="14" customFormat="1" x14ac:dyDescent="0.2">
      <c r="B3" s="50"/>
      <c r="C3" s="52"/>
      <c r="D3" s="49"/>
      <c r="E3" s="49"/>
      <c r="F3" s="49"/>
      <c r="G3" s="49"/>
      <c r="H3" s="49"/>
      <c r="I3" s="49"/>
      <c r="J3" s="53"/>
      <c r="K3" s="53"/>
      <c r="L3" s="29" t="s">
        <v>113</v>
      </c>
      <c r="M3" s="29" t="s">
        <v>113</v>
      </c>
      <c r="N3" s="49"/>
      <c r="O3" s="49"/>
      <c r="P3" s="49"/>
      <c r="Q3" s="49"/>
      <c r="R3" s="57"/>
      <c r="S3" s="58"/>
      <c r="T3" s="59"/>
      <c r="U3" s="42"/>
      <c r="V3" s="42"/>
      <c r="W3" s="42"/>
    </row>
    <row r="4" spans="1:26" s="14" customFormat="1" x14ac:dyDescent="0.2">
      <c r="B4" s="51"/>
      <c r="C4" s="52"/>
      <c r="D4" s="49"/>
      <c r="E4" s="49"/>
      <c r="F4" s="49"/>
      <c r="G4" s="49"/>
      <c r="H4" s="49"/>
      <c r="I4" s="49"/>
      <c r="J4" s="28" t="s">
        <v>104</v>
      </c>
      <c r="K4" s="28" t="s">
        <v>103</v>
      </c>
      <c r="L4" s="27" t="s">
        <v>112</v>
      </c>
      <c r="M4" s="27" t="s">
        <v>112</v>
      </c>
      <c r="N4" s="49"/>
      <c r="O4" s="49"/>
      <c r="P4" s="49"/>
      <c r="Q4" s="49"/>
      <c r="R4" s="41" t="s">
        <v>122</v>
      </c>
      <c r="S4" s="41" t="s">
        <v>123</v>
      </c>
      <c r="T4" s="44" t="s">
        <v>124</v>
      </c>
      <c r="U4" s="42"/>
      <c r="V4" s="42"/>
      <c r="W4" s="42"/>
    </row>
    <row r="5" spans="1:26" s="14" customFormat="1" ht="21" hidden="1" customHeight="1" x14ac:dyDescent="0.2">
      <c r="B5" s="26"/>
      <c r="C5" s="26">
        <f t="shared" ref="C5:O5" si="0">SUBTOTAL(3,C7:C684)</f>
        <v>1</v>
      </c>
      <c r="D5" s="26">
        <f t="shared" si="0"/>
        <v>1</v>
      </c>
      <c r="E5" s="26">
        <f t="shared" si="0"/>
        <v>1</v>
      </c>
      <c r="F5" s="26">
        <f t="shared" si="0"/>
        <v>1</v>
      </c>
      <c r="G5" s="26">
        <f t="shared" si="0"/>
        <v>1</v>
      </c>
      <c r="H5" s="26">
        <f t="shared" si="0"/>
        <v>1</v>
      </c>
      <c r="I5" s="26">
        <f t="shared" si="0"/>
        <v>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</v>
      </c>
      <c r="N5" s="26">
        <f t="shared" si="0"/>
        <v>1</v>
      </c>
      <c r="O5" s="26">
        <f t="shared" si="0"/>
        <v>1</v>
      </c>
      <c r="P5" s="25"/>
      <c r="R5" s="43"/>
      <c r="S5" s="43"/>
      <c r="T5" s="45"/>
      <c r="U5" s="43"/>
      <c r="V5" s="43"/>
      <c r="W5" s="43"/>
    </row>
    <row r="6" spans="1:26" s="14" customFormat="1" x14ac:dyDescent="0.2">
      <c r="A6" s="18"/>
      <c r="B6" s="24"/>
      <c r="C6" s="23" t="s">
        <v>111</v>
      </c>
      <c r="D6" s="31" t="s">
        <v>110</v>
      </c>
      <c r="E6" s="20" t="s">
        <v>109</v>
      </c>
      <c r="F6" s="20" t="s">
        <v>108</v>
      </c>
      <c r="G6" s="20" t="s">
        <v>107</v>
      </c>
      <c r="H6" s="20" t="s">
        <v>106</v>
      </c>
      <c r="I6" s="22" t="s">
        <v>105</v>
      </c>
      <c r="J6" s="21" t="s">
        <v>104</v>
      </c>
      <c r="K6" s="20" t="s">
        <v>103</v>
      </c>
      <c r="L6" s="20" t="s">
        <v>102</v>
      </c>
      <c r="M6" s="20" t="s">
        <v>101</v>
      </c>
      <c r="N6" s="20" t="s">
        <v>100</v>
      </c>
      <c r="O6" s="20" t="s">
        <v>99</v>
      </c>
      <c r="P6" s="20" t="s">
        <v>98</v>
      </c>
      <c r="Q6" s="20" t="s">
        <v>97</v>
      </c>
      <c r="R6" s="32"/>
      <c r="S6" s="32"/>
      <c r="T6" s="32"/>
      <c r="U6" s="33"/>
      <c r="V6" s="33"/>
      <c r="W6" s="33"/>
    </row>
    <row r="7" spans="1:26" s="11" customFormat="1" ht="24" customHeight="1" x14ac:dyDescent="0.2">
      <c r="A7" s="6" t="e">
        <f>#REF!&amp;H7</f>
        <v>#REF!</v>
      </c>
      <c r="B7" s="13">
        <f>SUBTOTAL(103,$I$7:I7)</f>
        <v>1</v>
      </c>
      <c r="C7" s="12" t="s">
        <v>51</v>
      </c>
      <c r="D7" s="12" t="s">
        <v>37</v>
      </c>
      <c r="E7" s="12" t="s">
        <v>11</v>
      </c>
      <c r="F7" s="8" t="s">
        <v>10</v>
      </c>
      <c r="G7" s="12" t="s">
        <v>50</v>
      </c>
      <c r="H7" s="12" t="s">
        <v>49</v>
      </c>
      <c r="I7" s="12" t="s">
        <v>2</v>
      </c>
      <c r="J7" s="12"/>
      <c r="K7" s="12"/>
      <c r="L7" s="12"/>
      <c r="M7" s="9">
        <v>21991</v>
      </c>
      <c r="N7" s="8" t="s">
        <v>48</v>
      </c>
      <c r="O7" s="8" t="s">
        <v>0</v>
      </c>
      <c r="P7" s="9">
        <v>241913</v>
      </c>
      <c r="Q7" s="9">
        <v>242188</v>
      </c>
      <c r="R7" s="34"/>
      <c r="S7" s="34"/>
      <c r="T7" s="34"/>
      <c r="U7" s="35"/>
      <c r="V7" s="35"/>
      <c r="W7" s="35"/>
    </row>
  </sheetData>
  <autoFilter ref="A6:AA7">
    <sortState ref="A7:AC61">
      <sortCondition ref="H6"/>
    </sortState>
  </autoFilter>
  <dataConsolidate/>
  <mergeCells count="21">
    <mergeCell ref="N2:N4"/>
    <mergeCell ref="O2:O4"/>
    <mergeCell ref="P2:P4"/>
    <mergeCell ref="Q2:Q4"/>
    <mergeCell ref="T4:T5"/>
    <mergeCell ref="B1:Z1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R2:T3"/>
    <mergeCell ref="U2:U5"/>
    <mergeCell ref="V2:V5"/>
    <mergeCell ref="W2:W5"/>
    <mergeCell ref="R4:R5"/>
    <mergeCell ref="S4:S5"/>
  </mergeCells>
  <printOptions horizontalCentered="1"/>
  <pageMargins left="0.31496062992125984" right="0.31496062992125984" top="0.55118110236220474" bottom="0.15748031496062992" header="0.31496062992125984" footer="0.31496062992125984"/>
  <pageSetup paperSize="8" scale="48" orientation="portrait" r:id="rId1"/>
  <headerFooter>
    <oddHeader>&amp;R&amp;"TH SarabunPSK,ธรรมดา"&amp;P/&amp;N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8"/>
  <sheetViews>
    <sheetView showGridLines="0" showZeros="0" view="pageBreakPreview" topLeftCell="B1" zoomScaleNormal="80" zoomScaleSheetLayoutView="100" workbookViewId="0">
      <selection activeCell="L2" sqref="A2:XFD8"/>
    </sheetView>
  </sheetViews>
  <sheetFormatPr defaultColWidth="9" defaultRowHeight="21" x14ac:dyDescent="0.2"/>
  <cols>
    <col min="1" max="1" width="52" style="1" hidden="1" customWidth="1"/>
    <col min="2" max="2" width="6.25" style="4" customWidth="1"/>
    <col min="3" max="3" width="46.375" style="5" customWidth="1"/>
    <col min="4" max="4" width="8.25" style="5" customWidth="1"/>
    <col min="5" max="5" width="8.75" style="1" customWidth="1"/>
    <col min="6" max="6" width="13.125" style="1" customWidth="1"/>
    <col min="7" max="7" width="8.75" style="1" customWidth="1"/>
    <col min="8" max="8" width="9.75" style="1" customWidth="1"/>
    <col min="9" max="9" width="10" style="1" customWidth="1"/>
    <col min="10" max="11" width="8.75" style="1" hidden="1" customWidth="1"/>
    <col min="12" max="12" width="12.25" style="1" customWidth="1"/>
    <col min="13" max="13" width="11.875" style="1" customWidth="1"/>
    <col min="14" max="14" width="33.875" style="1" customWidth="1"/>
    <col min="15" max="15" width="10.5" style="1" customWidth="1"/>
    <col min="16" max="17" width="11" style="1" customWidth="1"/>
    <col min="18" max="20" width="5.375" style="38" customWidth="1"/>
    <col min="21" max="21" width="25.75" style="38" customWidth="1"/>
    <col min="22" max="22" width="10.25" style="38" customWidth="1"/>
    <col min="23" max="23" width="17.375" style="38" customWidth="1"/>
    <col min="24" max="24" width="9" style="4" customWidth="1"/>
    <col min="25" max="25" width="16.25" style="1" customWidth="1"/>
    <col min="26" max="26" width="14.25" style="3" customWidth="1"/>
    <col min="27" max="27" width="14.125" style="2" customWidth="1"/>
    <col min="28" max="16384" width="9" style="1"/>
  </cols>
  <sheetData>
    <row r="1" spans="1:26" ht="52.5" customHeight="1" x14ac:dyDescent="0.2">
      <c r="B1" s="46" t="s">
        <v>119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s="14" customFormat="1" ht="24" customHeight="1" x14ac:dyDescent="0.2">
      <c r="B2" s="49" t="s">
        <v>118</v>
      </c>
      <c r="C2" s="52" t="s">
        <v>111</v>
      </c>
      <c r="D2" s="49" t="s">
        <v>110</v>
      </c>
      <c r="E2" s="49" t="s">
        <v>109</v>
      </c>
      <c r="F2" s="49" t="s">
        <v>108</v>
      </c>
      <c r="G2" s="49" t="s">
        <v>107</v>
      </c>
      <c r="H2" s="49" t="s">
        <v>106</v>
      </c>
      <c r="I2" s="49" t="s">
        <v>105</v>
      </c>
      <c r="J2" s="53" t="s">
        <v>117</v>
      </c>
      <c r="K2" s="53"/>
      <c r="L2" s="30" t="s">
        <v>116</v>
      </c>
      <c r="M2" s="30" t="s">
        <v>115</v>
      </c>
      <c r="N2" s="49" t="s">
        <v>100</v>
      </c>
      <c r="O2" s="49" t="s">
        <v>99</v>
      </c>
      <c r="P2" s="49" t="s">
        <v>98</v>
      </c>
      <c r="Q2" s="49" t="s">
        <v>97</v>
      </c>
      <c r="R2" s="54" t="s">
        <v>114</v>
      </c>
      <c r="S2" s="55"/>
      <c r="T2" s="56"/>
      <c r="U2" s="41" t="s">
        <v>120</v>
      </c>
      <c r="V2" s="41" t="s">
        <v>126</v>
      </c>
      <c r="W2" s="41" t="s">
        <v>125</v>
      </c>
    </row>
    <row r="3" spans="1:26" s="14" customFormat="1" x14ac:dyDescent="0.2">
      <c r="B3" s="50"/>
      <c r="C3" s="52"/>
      <c r="D3" s="49"/>
      <c r="E3" s="49"/>
      <c r="F3" s="49"/>
      <c r="G3" s="49"/>
      <c r="H3" s="49"/>
      <c r="I3" s="49"/>
      <c r="J3" s="53"/>
      <c r="K3" s="53"/>
      <c r="L3" s="29" t="s">
        <v>113</v>
      </c>
      <c r="M3" s="29" t="s">
        <v>113</v>
      </c>
      <c r="N3" s="49"/>
      <c r="O3" s="49"/>
      <c r="P3" s="49"/>
      <c r="Q3" s="49"/>
      <c r="R3" s="57"/>
      <c r="S3" s="58"/>
      <c r="T3" s="59"/>
      <c r="U3" s="42"/>
      <c r="V3" s="42"/>
      <c r="W3" s="42"/>
    </row>
    <row r="4" spans="1:26" s="14" customFormat="1" x14ac:dyDescent="0.2">
      <c r="B4" s="51"/>
      <c r="C4" s="52"/>
      <c r="D4" s="49"/>
      <c r="E4" s="49"/>
      <c r="F4" s="49"/>
      <c r="G4" s="49"/>
      <c r="H4" s="49"/>
      <c r="I4" s="49"/>
      <c r="J4" s="28" t="s">
        <v>104</v>
      </c>
      <c r="K4" s="28" t="s">
        <v>103</v>
      </c>
      <c r="L4" s="27" t="s">
        <v>112</v>
      </c>
      <c r="M4" s="27" t="s">
        <v>112</v>
      </c>
      <c r="N4" s="49"/>
      <c r="O4" s="49"/>
      <c r="P4" s="49"/>
      <c r="Q4" s="49"/>
      <c r="R4" s="41" t="s">
        <v>122</v>
      </c>
      <c r="S4" s="41" t="s">
        <v>123</v>
      </c>
      <c r="T4" s="44" t="s">
        <v>124</v>
      </c>
      <c r="U4" s="42"/>
      <c r="V4" s="42"/>
      <c r="W4" s="42"/>
    </row>
    <row r="5" spans="1:26" s="14" customFormat="1" ht="21" hidden="1" customHeight="1" x14ac:dyDescent="0.2">
      <c r="B5" s="26"/>
      <c r="C5" s="26">
        <f t="shared" ref="C5:O5" si="0">SUBTOTAL(3,C7:C671)</f>
        <v>2</v>
      </c>
      <c r="D5" s="26">
        <f t="shared" si="0"/>
        <v>2</v>
      </c>
      <c r="E5" s="26">
        <f t="shared" si="0"/>
        <v>2</v>
      </c>
      <c r="F5" s="26">
        <f t="shared" si="0"/>
        <v>2</v>
      </c>
      <c r="G5" s="26">
        <f t="shared" si="0"/>
        <v>2</v>
      </c>
      <c r="H5" s="26">
        <f t="shared" si="0"/>
        <v>2</v>
      </c>
      <c r="I5" s="26">
        <f t="shared" si="0"/>
        <v>2</v>
      </c>
      <c r="J5" s="26">
        <f t="shared" si="0"/>
        <v>2</v>
      </c>
      <c r="K5" s="26">
        <f t="shared" si="0"/>
        <v>2</v>
      </c>
      <c r="L5" s="26">
        <f t="shared" si="0"/>
        <v>2</v>
      </c>
      <c r="M5" s="26">
        <f t="shared" si="0"/>
        <v>2</v>
      </c>
      <c r="N5" s="26">
        <f t="shared" si="0"/>
        <v>2</v>
      </c>
      <c r="O5" s="26">
        <f t="shared" si="0"/>
        <v>2</v>
      </c>
      <c r="P5" s="25"/>
      <c r="R5" s="43"/>
      <c r="S5" s="43"/>
      <c r="T5" s="45"/>
      <c r="U5" s="43"/>
      <c r="V5" s="43"/>
      <c r="W5" s="43"/>
    </row>
    <row r="6" spans="1:26" s="14" customFormat="1" x14ac:dyDescent="0.2">
      <c r="A6" s="18"/>
      <c r="B6" s="24"/>
      <c r="C6" s="23" t="s">
        <v>111</v>
      </c>
      <c r="D6" s="31" t="s">
        <v>110</v>
      </c>
      <c r="E6" s="20" t="s">
        <v>109</v>
      </c>
      <c r="F6" s="20" t="s">
        <v>108</v>
      </c>
      <c r="G6" s="20" t="s">
        <v>107</v>
      </c>
      <c r="H6" s="20" t="s">
        <v>106</v>
      </c>
      <c r="I6" s="22" t="s">
        <v>105</v>
      </c>
      <c r="J6" s="21" t="s">
        <v>104</v>
      </c>
      <c r="K6" s="20" t="s">
        <v>103</v>
      </c>
      <c r="L6" s="20" t="s">
        <v>102</v>
      </c>
      <c r="M6" s="20" t="s">
        <v>101</v>
      </c>
      <c r="N6" s="20" t="s">
        <v>100</v>
      </c>
      <c r="O6" s="20" t="s">
        <v>99</v>
      </c>
      <c r="P6" s="20" t="s">
        <v>98</v>
      </c>
      <c r="Q6" s="20" t="s">
        <v>97</v>
      </c>
      <c r="R6" s="32"/>
      <c r="S6" s="32"/>
      <c r="T6" s="32"/>
      <c r="U6" s="33"/>
      <c r="V6" s="33"/>
      <c r="W6" s="33"/>
    </row>
    <row r="7" spans="1:26" s="11" customFormat="1" ht="24" customHeight="1" x14ac:dyDescent="0.2">
      <c r="A7" s="11" t="e">
        <f>#REF!&amp;H7</f>
        <v>#REF!</v>
      </c>
      <c r="B7" s="13">
        <f>SUBTOTAL(103,$I$7:I7)</f>
        <v>1</v>
      </c>
      <c r="C7" s="12" t="s">
        <v>86</v>
      </c>
      <c r="D7" s="8" t="s">
        <v>37</v>
      </c>
      <c r="E7" s="8" t="s">
        <v>11</v>
      </c>
      <c r="F7" s="8" t="s">
        <v>10</v>
      </c>
      <c r="G7" s="8" t="s">
        <v>85</v>
      </c>
      <c r="H7" s="8" t="s">
        <v>84</v>
      </c>
      <c r="I7" s="8" t="s">
        <v>2</v>
      </c>
      <c r="J7" s="8">
        <v>650212</v>
      </c>
      <c r="K7" s="8">
        <v>2166906</v>
      </c>
      <c r="L7" s="9">
        <v>19041</v>
      </c>
      <c r="M7" s="9">
        <v>19041</v>
      </c>
      <c r="N7" s="8" t="s">
        <v>45</v>
      </c>
      <c r="O7" s="8" t="s">
        <v>6</v>
      </c>
      <c r="P7" s="9">
        <v>19725</v>
      </c>
      <c r="Q7" s="9">
        <v>239236</v>
      </c>
      <c r="R7" s="34"/>
      <c r="S7" s="34"/>
      <c r="T7" s="34"/>
      <c r="U7" s="35"/>
      <c r="V7" s="35"/>
      <c r="W7" s="35"/>
    </row>
    <row r="8" spans="1:26" s="6" customFormat="1" ht="24" customHeight="1" x14ac:dyDescent="0.2">
      <c r="A8" s="11" t="str">
        <f>C8&amp;I8</f>
        <v>อ่างเก็บน้ำห้วยเฟืองพะเยา</v>
      </c>
      <c r="B8" s="13">
        <f>SUBTOTAL(103,$I$7:I8)</f>
        <v>2</v>
      </c>
      <c r="C8" s="12" t="s">
        <v>47</v>
      </c>
      <c r="D8" s="8" t="s">
        <v>5</v>
      </c>
      <c r="E8" s="8" t="s">
        <v>11</v>
      </c>
      <c r="F8" s="8" t="s">
        <v>10</v>
      </c>
      <c r="G8" s="8" t="s">
        <v>46</v>
      </c>
      <c r="H8" s="8" t="s">
        <v>3</v>
      </c>
      <c r="I8" s="8" t="s">
        <v>2</v>
      </c>
      <c r="J8" s="8">
        <v>639000</v>
      </c>
      <c r="K8" s="8">
        <v>2110800</v>
      </c>
      <c r="L8" s="9">
        <v>13563</v>
      </c>
      <c r="M8" s="9">
        <v>13563</v>
      </c>
      <c r="N8" s="8" t="s">
        <v>45</v>
      </c>
      <c r="O8" s="8" t="s">
        <v>6</v>
      </c>
      <c r="P8" s="9">
        <v>14977</v>
      </c>
      <c r="Q8" s="9">
        <v>234123</v>
      </c>
      <c r="R8" s="9"/>
      <c r="S8" s="9"/>
      <c r="T8" s="9"/>
      <c r="U8" s="35"/>
      <c r="V8" s="35"/>
      <c r="W8" s="35"/>
    </row>
  </sheetData>
  <autoFilter ref="A6:AA8">
    <sortState ref="A7:AC61">
      <sortCondition ref="H6"/>
    </sortState>
  </autoFilter>
  <dataConsolidate/>
  <mergeCells count="21">
    <mergeCell ref="N2:N4"/>
    <mergeCell ref="O2:O4"/>
    <mergeCell ref="P2:P4"/>
    <mergeCell ref="Q2:Q4"/>
    <mergeCell ref="T4:T5"/>
    <mergeCell ref="B1:Z1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R2:T3"/>
    <mergeCell ref="U2:U5"/>
    <mergeCell ref="V2:V5"/>
    <mergeCell ref="W2:W5"/>
    <mergeCell ref="R4:R5"/>
    <mergeCell ref="S4:S5"/>
  </mergeCells>
  <printOptions horizontalCentered="1"/>
  <pageMargins left="0.31496062992125984" right="0.31496062992125984" top="0.55118110236220474" bottom="0.15748031496062992" header="0.31496062992125984" footer="0.31496062992125984"/>
  <pageSetup paperSize="8" scale="48" orientation="portrait" r:id="rId1"/>
  <headerFooter>
    <oddHeader>&amp;R&amp;"TH SarabunPSK,ธรรมดา"&amp;P/&amp;N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901</vt:lpstr>
      <vt:lpstr>902</vt:lpstr>
      <vt:lpstr>904 (ร10)</vt:lpstr>
      <vt:lpstr>905</vt:lpstr>
      <vt:lpstr>'901'!Print_Area</vt:lpstr>
      <vt:lpstr>'902'!Print_Area</vt:lpstr>
      <vt:lpstr>'904 (ร10)'!Print_Area</vt:lpstr>
      <vt:lpstr>'905'!Print_Area</vt:lpstr>
      <vt:lpstr>'901'!Print_Titles</vt:lpstr>
      <vt:lpstr>'902'!Print_Titles</vt:lpstr>
      <vt:lpstr>'904 (ร10)'!Print_Titles</vt:lpstr>
      <vt:lpstr>'905'!Print_Titles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2021-06-08T05:04:56Z</cp:lastPrinted>
  <dcterms:created xsi:type="dcterms:W3CDTF">2021-06-07T05:30:25Z</dcterms:created>
  <dcterms:modified xsi:type="dcterms:W3CDTF">2021-06-08T06:16:21Z</dcterms:modified>
</cp:coreProperties>
</file>