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ปี 2564\งาน กปร\งาน พรด ที่แล้วเสร็จ\ลง website\"/>
    </mc:Choice>
  </mc:AlternateContent>
  <bookViews>
    <workbookView xWindow="0" yWindow="0" windowWidth="28800" windowHeight="12480"/>
  </bookViews>
  <sheets>
    <sheet name="901" sheetId="6" r:id="rId1"/>
    <sheet name="902" sheetId="7" r:id="rId2"/>
    <sheet name="ร10" sheetId="8" r:id="rId3"/>
    <sheet name="905" sheetId="9" r:id="rId4"/>
  </sheets>
  <definedNames>
    <definedName name="_xlnm._FilterDatabase" localSheetId="0" hidden="1">'901'!$A$7:$R$107</definedName>
    <definedName name="_xlnm._FilterDatabase" localSheetId="1" hidden="1">'902'!$A$7:$R$20</definedName>
    <definedName name="_xlnm._FilterDatabase" localSheetId="3" hidden="1">'905'!$A$7:$R$17</definedName>
    <definedName name="_xlnm._FilterDatabase" localSheetId="2" hidden="1">ร10!$A$7:$R$8</definedName>
    <definedName name="_xlnm.Print_Area" localSheetId="0">'901'!$B$1:$X$107</definedName>
    <definedName name="_xlnm.Print_Area" localSheetId="1">'902'!$B$1:$X$20</definedName>
    <definedName name="_xlnm.Print_Area" localSheetId="3">'905'!$B$1:$X$17</definedName>
    <definedName name="_xlnm.Print_Area" localSheetId="2">ร10!$B$1:$X$8</definedName>
    <definedName name="_xlnm.Print_Titles" localSheetId="0">'901'!$1:$7</definedName>
    <definedName name="_xlnm.Print_Titles" localSheetId="1">'902'!$1:$7</definedName>
    <definedName name="_xlnm.Print_Titles" localSheetId="3">'905'!$1:$7</definedName>
    <definedName name="_xlnm.Print_Titles" localSheetId="2">ร10!$1:$7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9" l="1"/>
  <c r="B10" i="9"/>
  <c r="B11" i="9"/>
  <c r="B12" i="9"/>
  <c r="B13" i="9"/>
  <c r="B14" i="9"/>
  <c r="B15" i="9"/>
  <c r="B16" i="9"/>
  <c r="B17" i="9"/>
  <c r="B9" i="7" l="1"/>
  <c r="B10" i="7"/>
  <c r="B11" i="7"/>
  <c r="B12" i="7"/>
  <c r="B13" i="7"/>
  <c r="B14" i="7"/>
  <c r="B15" i="7"/>
  <c r="B16" i="7"/>
  <c r="B17" i="7"/>
  <c r="B18" i="7"/>
  <c r="B19" i="7"/>
  <c r="B20" i="7"/>
  <c r="B8" i="7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107" i="6"/>
  <c r="B95" i="6"/>
  <c r="B96" i="6"/>
  <c r="B97" i="6"/>
  <c r="B98" i="6"/>
  <c r="B99" i="6"/>
  <c r="B100" i="6"/>
  <c r="B101" i="6"/>
  <c r="B102" i="6"/>
  <c r="B103" i="6"/>
  <c r="B104" i="6"/>
  <c r="B105" i="6"/>
  <c r="B106" i="6"/>
  <c r="B8" i="6" l="1"/>
  <c r="O6" i="9" l="1"/>
  <c r="A14" i="9"/>
  <c r="A10" i="9"/>
  <c r="A16" i="9"/>
  <c r="A13" i="9"/>
  <c r="A9" i="9"/>
  <c r="A11" i="9"/>
  <c r="B8" i="9"/>
  <c r="A8" i="9"/>
  <c r="A12" i="9"/>
  <c r="A15" i="9"/>
  <c r="P6" i="9"/>
  <c r="N6" i="9"/>
  <c r="M6" i="9"/>
  <c r="L6" i="9"/>
  <c r="K6" i="9"/>
  <c r="J6" i="9"/>
  <c r="I6" i="9"/>
  <c r="H6" i="9"/>
  <c r="F6" i="9"/>
  <c r="E6" i="9"/>
  <c r="D6" i="9"/>
  <c r="C6" i="9"/>
  <c r="B8" i="8"/>
  <c r="O6" i="8"/>
  <c r="P6" i="8"/>
  <c r="N6" i="8"/>
  <c r="M6" i="8"/>
  <c r="L6" i="8"/>
  <c r="K6" i="8"/>
  <c r="J6" i="8"/>
  <c r="I6" i="8"/>
  <c r="H6" i="8"/>
  <c r="F6" i="8"/>
  <c r="E6" i="8"/>
  <c r="D6" i="8"/>
  <c r="C6" i="8"/>
  <c r="A12" i="7"/>
  <c r="A8" i="7"/>
  <c r="A13" i="7"/>
  <c r="A10" i="7"/>
  <c r="A14" i="7"/>
  <c r="A9" i="7"/>
  <c r="A11" i="7"/>
  <c r="P6" i="7"/>
  <c r="O6" i="7"/>
  <c r="N6" i="7"/>
  <c r="M6" i="7"/>
  <c r="L6" i="7"/>
  <c r="K6" i="7"/>
  <c r="J6" i="7"/>
  <c r="I6" i="7"/>
  <c r="H6" i="7"/>
  <c r="F6" i="7"/>
  <c r="E6" i="7"/>
  <c r="D6" i="7"/>
  <c r="C6" i="7"/>
  <c r="A50" i="6"/>
  <c r="A24" i="6"/>
  <c r="A57" i="6"/>
  <c r="A34" i="6"/>
  <c r="A61" i="6"/>
  <c r="A49" i="6"/>
  <c r="A69" i="6"/>
  <c r="A35" i="6"/>
  <c r="A48" i="6"/>
  <c r="A85" i="6"/>
  <c r="A41" i="6"/>
  <c r="A47" i="6"/>
  <c r="A46" i="6"/>
  <c r="A10" i="6"/>
  <c r="A79" i="6"/>
  <c r="A31" i="6"/>
  <c r="A81" i="6"/>
  <c r="A54" i="6"/>
  <c r="A60" i="6"/>
  <c r="A30" i="6"/>
  <c r="A21" i="6"/>
  <c r="A33" i="6"/>
  <c r="A40" i="6"/>
  <c r="A17" i="6"/>
  <c r="A26" i="6"/>
  <c r="A45" i="6"/>
  <c r="A44" i="6"/>
  <c r="A32" i="6"/>
  <c r="A27" i="6"/>
  <c r="A93" i="6"/>
  <c r="A66" i="6"/>
  <c r="A92" i="6"/>
  <c r="A53" i="6"/>
  <c r="A14" i="6"/>
  <c r="A63" i="6"/>
  <c r="A89" i="6"/>
  <c r="A29" i="6"/>
  <c r="A22" i="6"/>
  <c r="A16" i="6"/>
  <c r="A13" i="6"/>
  <c r="A80" i="6"/>
  <c r="A36" i="6"/>
  <c r="A42" i="6"/>
  <c r="A62" i="6"/>
  <c r="A43" i="6"/>
  <c r="A83" i="6"/>
  <c r="A91" i="6"/>
  <c r="A87" i="6"/>
  <c r="A59" i="6"/>
  <c r="A94" i="6"/>
  <c r="A28" i="6"/>
  <c r="A12" i="6"/>
  <c r="A78" i="6"/>
  <c r="A82" i="6"/>
  <c r="A71" i="6"/>
  <c r="A77" i="6"/>
  <c r="A72" i="6"/>
  <c r="A67" i="6"/>
  <c r="A88" i="6"/>
  <c r="A25" i="6"/>
  <c r="A20" i="6"/>
  <c r="A19" i="6"/>
  <c r="A15" i="6"/>
  <c r="A90" i="6"/>
  <c r="A84" i="6"/>
  <c r="A75" i="6"/>
  <c r="A64" i="6"/>
  <c r="A65" i="6"/>
  <c r="A70" i="6"/>
  <c r="A9" i="6"/>
  <c r="A39" i="6"/>
  <c r="A52" i="6"/>
  <c r="A8" i="6"/>
  <c r="A56" i="6"/>
  <c r="A73" i="6"/>
  <c r="A86" i="6"/>
  <c r="A55" i="6"/>
  <c r="A51" i="6"/>
  <c r="A74" i="6"/>
  <c r="A38" i="6"/>
  <c r="A58" i="6"/>
  <c r="A68" i="6"/>
  <c r="A37" i="6"/>
  <c r="A18" i="6"/>
  <c r="A11" i="6"/>
  <c r="A23" i="6"/>
  <c r="P6" i="6"/>
  <c r="O6" i="6"/>
  <c r="N6" i="6"/>
  <c r="M6" i="6"/>
  <c r="L6" i="6"/>
  <c r="K6" i="6"/>
  <c r="J6" i="6"/>
  <c r="I6" i="6"/>
  <c r="H6" i="6"/>
  <c r="F6" i="6"/>
  <c r="E6" i="6"/>
  <c r="D6" i="6"/>
  <c r="C6" i="6"/>
</calcChain>
</file>

<file path=xl/sharedStrings.xml><?xml version="1.0" encoding="utf-8"?>
<sst xmlns="http://schemas.openxmlformats.org/spreadsheetml/2006/main" count="1290" uniqueCount="238">
  <si>
    <t xml:space="preserve">โครงการอันเนื่องมาจากพระราชดำริ </t>
  </si>
  <si>
    <t xml:space="preserve">ที่ดำเนินการแล้วเสร็จ กรมชลประทาน สำนักงานชลประทานที่ 2 โครงการชลประทานลำปาง </t>
  </si>
  <si>
    <t>ลำดับ</t>
  </si>
  <si>
    <t>รหัสโครงการ</t>
  </si>
  <si>
    <t>ชื่อโครงการ</t>
  </si>
  <si>
    <t>ประเภท</t>
  </si>
  <si>
    <t>ขนาด</t>
  </si>
  <si>
    <t>สถานภาพ</t>
  </si>
  <si>
    <t>ตำบล</t>
  </si>
  <si>
    <t>อำเภอ</t>
  </si>
  <si>
    <t>จังหวัด</t>
  </si>
  <si>
    <t>พิกัด UTM</t>
  </si>
  <si>
    <t>วันที่</t>
  </si>
  <si>
    <t>วันที่รับเป็น</t>
  </si>
  <si>
    <t>พระราชดำริของ</t>
  </si>
  <si>
    <t>พรด.ตรง/ฏีกา</t>
  </si>
  <si>
    <t>เริ่มก่อสร้าง</t>
  </si>
  <si>
    <t>ก่อสร้างเสร็จ</t>
  </si>
  <si>
    <t>พระราชดำริ</t>
  </si>
  <si>
    <t>E</t>
  </si>
  <si>
    <t>N</t>
  </si>
  <si>
    <t>(วัน/เดือน/ปี)</t>
  </si>
  <si>
    <t xml:space="preserve">  </t>
  </si>
  <si>
    <t>วันที่พระราชดำริ</t>
  </si>
  <si>
    <t>วันที่รับพระราชดำริ</t>
  </si>
  <si>
    <t>อ่างเก็บน้ำแม่ฮาม</t>
  </si>
  <si>
    <t>อ่าง</t>
  </si>
  <si>
    <t>ชป.เล็ก</t>
  </si>
  <si>
    <t>แล้วเสร็จ</t>
  </si>
  <si>
    <t>เกาะคา</t>
  </si>
  <si>
    <t>ลำปาง</t>
  </si>
  <si>
    <t>พระบาทสมเด็จพระเจ้าอยู่หัว(901)</t>
  </si>
  <si>
    <t>พรด.ตรง</t>
  </si>
  <si>
    <t>อ่างเก็บน้ำห้วยเป๊าะ</t>
  </si>
  <si>
    <t>นาแก้ว</t>
  </si>
  <si>
    <t>ฝายแม่ต๋ำ</t>
  </si>
  <si>
    <t>ฝาย</t>
  </si>
  <si>
    <t>สมเด็จพระนางเจ้าฯ พระบรมราชินีนาถ(902)</t>
  </si>
  <si>
    <t>รางรินห้วยเป๊าะ</t>
  </si>
  <si>
    <t>อื่นๆ</t>
  </si>
  <si>
    <t>อ่างเก็บน้ำแม่ไฮ</t>
  </si>
  <si>
    <t>อ่างฯกลาง</t>
  </si>
  <si>
    <t>นาแส่ง</t>
  </si>
  <si>
    <t>อ่างเก็บน้ำแม่ปั๊ด</t>
  </si>
  <si>
    <t>ฎีกา</t>
  </si>
  <si>
    <t>ระบบส่งน้ำฝั่งซ้ายอ่างเก็บน้ำแม่ไฮ</t>
  </si>
  <si>
    <t>ระบบส่งน้ำ</t>
  </si>
  <si>
    <t>อ่างเก็บน้ำแม่ธิ</t>
  </si>
  <si>
    <t>วังพร้าว</t>
  </si>
  <si>
    <t>อ่างเก็บน้ำห้วยแม่ฮอง</t>
  </si>
  <si>
    <t>ใหม่พัฒนา</t>
  </si>
  <si>
    <t>ฝายห้วยแม่หละ</t>
  </si>
  <si>
    <t>บ้านหวด</t>
  </si>
  <si>
    <t>งาว</t>
  </si>
  <si>
    <t>อ่างเก็บน้ำห้วยแม่งอน</t>
  </si>
  <si>
    <t>บ้านแหง</t>
  </si>
  <si>
    <t>อ่างเก็บน้ำแม่อ้อน 2</t>
  </si>
  <si>
    <t>ชป.กลาง</t>
  </si>
  <si>
    <t>บ้านอ้อน</t>
  </si>
  <si>
    <t>ฝายน้ำงาว(บ้านปันใต้)</t>
  </si>
  <si>
    <t>หลวงใต้</t>
  </si>
  <si>
    <t>อ่างเก็บน้ำห้วยส้ม</t>
  </si>
  <si>
    <t>แหง</t>
  </si>
  <si>
    <t>อ่างเก็บน้ำแม่ฟ้า</t>
  </si>
  <si>
    <t>แจ้ห่ม</t>
  </si>
  <si>
    <t>อ่างเก็บน้ำแม่แมะ</t>
  </si>
  <si>
    <t>ปงดอน</t>
  </si>
  <si>
    <t>อ่างเก็บน้ำแม่ตา</t>
  </si>
  <si>
    <t>อ่างเก็บน้ำห้วยปอบ</t>
  </si>
  <si>
    <t>ฝายแม่มอน</t>
  </si>
  <si>
    <t>วิเชตนคร</t>
  </si>
  <si>
    <t xml:space="preserve">อ่างเก็บน้ำแม่อาบ </t>
  </si>
  <si>
    <t>นาโป่ง</t>
  </si>
  <si>
    <t>เถิน</t>
  </si>
  <si>
    <t>อ่างเก็บน้ำบ้านแม่แก่ง</t>
  </si>
  <si>
    <t>แม่ถอด</t>
  </si>
  <si>
    <t>ฝายแม่ยา</t>
  </si>
  <si>
    <t>ฝายป่ารวก</t>
  </si>
  <si>
    <t>อ่างเก็บน้ำห้วยแม่ปะ</t>
  </si>
  <si>
    <t>แม่ปะ</t>
  </si>
  <si>
    <t>อ่างเก็บน้ำห้วยเด่นยาวพร้อมระบบส่งน้ำ</t>
  </si>
  <si>
    <t>แม่วะ</t>
  </si>
  <si>
    <t>อ่างเก็บน้ำห้วยแม่เย๊าะพร้อมระบบส่งน้ำ</t>
  </si>
  <si>
    <t>เวียงมอก</t>
  </si>
  <si>
    <t>อ่างเก็บน้ำแม่มอก</t>
  </si>
  <si>
    <t>สมเด็จพระเทพรัตนฯ(905)</t>
  </si>
  <si>
    <t>อ่างเก็บน้ำแม่ทะ</t>
  </si>
  <si>
    <t>พระบาท</t>
  </si>
  <si>
    <t>เมือง</t>
  </si>
  <si>
    <t>โครงการจัดหาน้ำสนับสนุนพื้นที่โครงการเดินตามรอยเท้าพ่อ ค่ายสุรศักดิ์มนตรี</t>
  </si>
  <si>
    <t>พิชัย</t>
  </si>
  <si>
    <t>สมเด็จพระเทพรัตนฯ  (905)</t>
  </si>
  <si>
    <t>พรด. ตรง</t>
  </si>
  <si>
    <t>อ่างเก็บน้ำแม่กาน้อยพร้อมระบบผันน้ำจากห้วยกองโคม</t>
  </si>
  <si>
    <t>แจ้ซ้อน</t>
  </si>
  <si>
    <t>เมืองปาน</t>
  </si>
  <si>
    <t>อ่างเก็บน้ำแม่แวน</t>
  </si>
  <si>
    <t>ฝายแม่ปาน</t>
  </si>
  <si>
    <t>อ่างเก็บน้ำห้วยเกี๋ยง</t>
  </si>
  <si>
    <t>กลาง</t>
  </si>
  <si>
    <t>ทุ่งกว๋าว</t>
  </si>
  <si>
    <t>อ่างเก็บน้ำห้วยแม่นึง อันเนื่องมาจากพระราชดำริ</t>
  </si>
  <si>
    <t>อ่างเก็บน้ำห้วยเป้ง</t>
  </si>
  <si>
    <t>อ่างเก็บน้ำแพะทุ่งกว๋าว</t>
  </si>
  <si>
    <t>อ่างเก็บน้ำห้วยชมพู</t>
  </si>
  <si>
    <t>ก่อสร้างฝายทุ่งกว๋าวพร้อมระบบส่งน้ำ</t>
  </si>
  <si>
    <t>อ่างเก็บน้ำแม่กองปิน</t>
  </si>
  <si>
    <t>บ้านขอ</t>
  </si>
  <si>
    <t>ฝายปางดะ</t>
  </si>
  <si>
    <t>ฝายทุ่งออกพร้อมระบบส่งน้ำ</t>
  </si>
  <si>
    <t>อ่างเก็บน้ำห้วยแม่แมะ</t>
  </si>
  <si>
    <t>อ่างเก็บน้ำห้วยแม่ก๋วม</t>
  </si>
  <si>
    <t>ฝายแม่ปานพร้อมระบบส่งน้ำบ้านทุ่งแพะ</t>
  </si>
  <si>
    <t>อ่างเก็บน้ำห้วยหลวงวังวัว</t>
  </si>
  <si>
    <t>ทุ่งฝาย</t>
  </si>
  <si>
    <t>เมืองลำปาง</t>
  </si>
  <si>
    <t>อ่างเก็บน้ำแม่ทรายคำ</t>
  </si>
  <si>
    <t>นิคมพัฒนา</t>
  </si>
  <si>
    <t>อ่างเก็บน้ำห้วยเฮี้ยพร้อมระบบส่งน้ำอันเนื่องมาจากพระราชดำริ</t>
  </si>
  <si>
    <t>ก่อสร้างระบบท่อส่งน้ำฝั่งซ้ายและฝั่งขวาจากอ่างเก็บน้ำแม่ทรายคำพร้อมอาคารประกอบ</t>
  </si>
  <si>
    <t>อ่างเก็บน้ำห้วยแม่ค่อม</t>
  </si>
  <si>
    <t>บ้านค่า</t>
  </si>
  <si>
    <t>อ่างเก็บน้ำห้วยเดื่อพร้อมระบบท่อส่งน้ำฝั่งซ้าย</t>
  </si>
  <si>
    <t>บ้านแลง</t>
  </si>
  <si>
    <t>ฝายแม่อางบ้านน้ำล้อม</t>
  </si>
  <si>
    <t>พัฒนาแหล่งน้ำในพื้นที่ตำบลบ้านแลง</t>
  </si>
  <si>
    <t>อ่างเก็บน้ำแม่เฟือง</t>
  </si>
  <si>
    <t>บ้านเอื้อม</t>
  </si>
  <si>
    <t>อ่างเก็บน้ำแม่ต๋ำน้อย</t>
  </si>
  <si>
    <t>อ่างเก็บน้ำแม่ต๋ำหลวง</t>
  </si>
  <si>
    <t>อ่างเก็บน้ำห้วยแม่วะ</t>
  </si>
  <si>
    <t>บ้านบอม</t>
  </si>
  <si>
    <t>แม่ทะ</t>
  </si>
  <si>
    <t>อ่างเก็บน้ำห้วยแม่ยอนตอนบน</t>
  </si>
  <si>
    <t>สันดอนแก้ว</t>
  </si>
  <si>
    <t>อ่างเก็บน้ำห้วยเคียน</t>
  </si>
  <si>
    <t>หัวเสือ</t>
  </si>
  <si>
    <t>อ่างเก็บน้ำห้วยไร่</t>
  </si>
  <si>
    <t>อ่างเก็บน้ำแม่มอน</t>
  </si>
  <si>
    <t>อ่างเก็บน้ำห้วยสามขา</t>
  </si>
  <si>
    <t>อ่างเก็บน้ำห้วยต้อง</t>
  </si>
  <si>
    <t>ผาปัง</t>
  </si>
  <si>
    <t>แม่พริก</t>
  </si>
  <si>
    <t>อ่างเก็บน้ำห้วยป่าเป้า</t>
  </si>
  <si>
    <t>พระบาทวังตวง</t>
  </si>
  <si>
    <t>อ่างเก็บน้ำแม่ล้อหัก</t>
  </si>
  <si>
    <t>อ่างเก็บน้ำแม่พริก</t>
  </si>
  <si>
    <t>อ่างเก็บน้ำแม่พริกผาวิ่งชู้</t>
  </si>
  <si>
    <t>สถานีสูบน้ำด้วยไฟฟ้าบ้านแม่เชียงรายลุ่ม2พร้อมระบบส่งน้ำ</t>
  </si>
  <si>
    <t>สถานีสูบน้ำ</t>
  </si>
  <si>
    <t xml:space="preserve">ฝายห้วยห้า </t>
  </si>
  <si>
    <t xml:space="preserve">แม่พริก     </t>
  </si>
  <si>
    <t>อ่างเก็บน้ำแม่วังวัว</t>
  </si>
  <si>
    <t>นาสัก</t>
  </si>
  <si>
    <t>แม่เมาะ</t>
  </si>
  <si>
    <t>อ่างเก็บน้ำห้วยบ้านเก่า</t>
  </si>
  <si>
    <t>สบป้าด</t>
  </si>
  <si>
    <t>อ่างเก็บน้ำห้วยลอย</t>
  </si>
  <si>
    <t>วังทอง</t>
  </si>
  <si>
    <t>วังเหนือ</t>
  </si>
  <si>
    <t>อ่างเก็บน้ำแม่ปราบ</t>
  </si>
  <si>
    <t>นายาง</t>
  </si>
  <si>
    <t>สบปราบ</t>
  </si>
  <si>
    <t>อ่างเก็บน้ำแม่ยอง</t>
  </si>
  <si>
    <t>อ่างเก็บน้ำแม่กาด</t>
  </si>
  <si>
    <t>อ่างเก็บน้ำห้วยปู</t>
  </si>
  <si>
    <t>อ่างเก็บน้ำแม่ทาน</t>
  </si>
  <si>
    <t>แม่กัวะ</t>
  </si>
  <si>
    <t>ฝายแม่สะเลียม</t>
  </si>
  <si>
    <t>อ่างเก็บน้ำแม่เรียง</t>
  </si>
  <si>
    <t>อ่างเก็บน้ำแม่ทก</t>
  </si>
  <si>
    <t>ฝายห้วยหลวง</t>
  </si>
  <si>
    <t>อ่างเก็บน้ำห้วยสมัย</t>
  </si>
  <si>
    <t>สมัย</t>
  </si>
  <si>
    <t>อ่างเก็บน้ำแม่ห้วยหลวง</t>
  </si>
  <si>
    <t>อ่างเก็บน้ำห้วยสระ</t>
  </si>
  <si>
    <t>อ่างเก็บน้ำแม่กึ๊ด</t>
  </si>
  <si>
    <t>ทุ่งงาม</t>
  </si>
  <si>
    <t>เสริมงาม</t>
  </si>
  <si>
    <t>อ่างเก็บน้ำห้วยหลวง</t>
  </si>
  <si>
    <t>ระบบส่งน้ำฝั่งขวาอ่างเก็บน้ำห้วยหลวง</t>
  </si>
  <si>
    <t>อ่างเก็บน้ำห้วยโป้ง</t>
  </si>
  <si>
    <t>อ่างเก็บน้ำห้วยแม่ปู</t>
  </si>
  <si>
    <t>เสริมกลาง</t>
  </si>
  <si>
    <t>อ่างเก็บน้ำแม่เสริม</t>
  </si>
  <si>
    <t>ฝายแม่เสริม (เวียงรัง)</t>
  </si>
  <si>
    <t>ฝายทุ่งแสนตอพร้อมระบบส่งน้ำ</t>
  </si>
  <si>
    <t>อ่างเก็บน้ำแม่เลียงพัฒนา</t>
  </si>
  <si>
    <t>เสริมขวา</t>
  </si>
  <si>
    <t xml:space="preserve">ฝายแม่เลียงพัฒนา </t>
  </si>
  <si>
    <t xml:space="preserve">รางรินห้วยกวาง </t>
  </si>
  <si>
    <t>รางรินห้วยฟ้า</t>
  </si>
  <si>
    <t>รางรินฝายแม่เลียง</t>
  </si>
  <si>
    <t xml:space="preserve">เสริมขวา </t>
  </si>
  <si>
    <t>อ่างเก็บน้ำบ้านแม่ต๋ำ</t>
  </si>
  <si>
    <t>เสริมซ้าย</t>
  </si>
  <si>
    <t>อ่างเก็บน้ำห้วยจวง</t>
  </si>
  <si>
    <t>อ่างเก็บน้ำห้วยโป่งแต้ว</t>
  </si>
  <si>
    <t>อ่างเก็บน้ำบ้านแม่ต๋ำตอนบน</t>
  </si>
  <si>
    <t>อ่างเก็บน้ำแม่ต๋ำ (ห้วยแม่ต๋ำตอนบน) พร้อมระบบ</t>
  </si>
  <si>
    <t>อ่างเก็บน้ำห้วยไคร้</t>
  </si>
  <si>
    <t>อ่างเก็บน้ำแม่ฟอก</t>
  </si>
  <si>
    <t>อ่างเก็บน้ำห้วยแม่จอกพร้อมอาคารประกอบ</t>
  </si>
  <si>
    <t>ฝายห้วยสบหละ</t>
  </si>
  <si>
    <t>ระบบส่งน้ำอ่างเก็บน้ำ ห้วยโป่งแต้ว  บ้านแม่ต๋ำ ตำบลเสริมซ้าย อำเภอเสริมงาม</t>
  </si>
  <si>
    <t xml:space="preserve">ศิลปาชีพพิเศษบ้านแม่ต๋ำ (งานพัฒนาแหล่งน้ำ) </t>
  </si>
  <si>
    <t xml:space="preserve">ศิลปาชีพพิเศษบ้านแม่ต๋ำ (ก่อสร้างระบบส่งน้ำฝั่งขวา) </t>
  </si>
  <si>
    <t>จัดหาน้ำให้กับพื้นที่ฝั่งซ้าย อ่างเก็บน้ำแม่ต๋ำตอนบน</t>
  </si>
  <si>
    <t>เมืองยาว</t>
  </si>
  <si>
    <t>ห้างฉัตร</t>
  </si>
  <si>
    <t>อ่างเก็บน้ำแม่ยามใน</t>
  </si>
  <si>
    <t xml:space="preserve">ปรับปรุงระบบส่งน้ำ อ่างเก็บน้ำห้วยเกี๋ยง </t>
  </si>
  <si>
    <t>อ่างเก็บน้ำแม่ยาว</t>
  </si>
  <si>
    <t>แม่สัน</t>
  </si>
  <si>
    <t>อ่างเก็บน้ำแม่ปอน</t>
  </si>
  <si>
    <t>ระบบส่งน้ำอ่างเก็บน้ำแม่ยาว   บ้านลุ่ม ตำบลแม่สัน อำเภอห้างฉัตร</t>
  </si>
  <si>
    <t>อ่างเก็บน้ำแม่ไพร</t>
  </si>
  <si>
    <t>วอแก้ว</t>
  </si>
  <si>
    <t>อ่างเก็บน้ำแม่สัน</t>
  </si>
  <si>
    <t>เวียงตาล</t>
  </si>
  <si>
    <t>อ่างเก็บน้ำแม่ตาลน้อย</t>
  </si>
  <si>
    <t>อ่างเก็บน้ำแม่สันตอนบน</t>
  </si>
  <si>
    <t>อ่างเก็บน้ำแม่ลอง</t>
  </si>
  <si>
    <t>ฝายทดน้ำแม่สัน</t>
  </si>
  <si>
    <t xml:space="preserve">ระบบส่งน้ำอ่างเก็บน้ำห้วยแม่สัน </t>
  </si>
  <si>
    <t xml:space="preserve">เวียงตาล </t>
  </si>
  <si>
    <t>ก่อสร้างสถานีสูบน้ำด้วยไฟฟ้าบ้านท่าหลวงพร้อมระบบส่งน้ำ</t>
  </si>
  <si>
    <t>เถินบุรี</t>
  </si>
  <si>
    <t>พระบาทสมเด็จพระปรเมนทรรามาธิบดีศรีสินทรมหาวชิราลงกรณ พระวชิรเกล้าเจ้าอยู่หัว (ร.10)</t>
  </si>
  <si>
    <t>ฎีกา ร.10</t>
  </si>
  <si>
    <t>สถานภาพปัจจุปัน</t>
  </si>
  <si>
    <t>รายการงาน</t>
  </si>
  <si>
    <t>หมายเหตุ
ข้อเสนอแนะเพิ่มเติม</t>
  </si>
  <si>
    <t>ดี</t>
  </si>
  <si>
    <t>พอใช้</t>
  </si>
  <si>
    <t>ควรปรับปรุง</t>
  </si>
  <si>
    <t>ซ่อมแซม/ปรับปรุง</t>
  </si>
  <si>
    <t>แผนปีงบประมาณ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</si>
</sst>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_(* #,##0.00_);_(* \(#,##0.00\);_(* &quot;-&quot;??_);_(@_)"/>
  </numFmts>
  <fonts count="1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b/>
      <sz val="24"/>
      <color theme="1"/>
      <name val="TH SarabunPSK"/>
      <family val="2"/>
    </font>
    <font>
      <b/>
      <sz val="22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7"/>
      <color theme="1"/>
      <name val="TH SarabunPSK"/>
      <family val="2"/>
    </font>
    <font>
      <sz val="10"/>
      <name val="Arial"/>
      <family val="2"/>
    </font>
    <font>
      <sz val="17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9" fillId="0" borderId="0"/>
    <xf numFmtId="188" fontId="9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vertical="top"/>
    </xf>
    <xf numFmtId="0" fontId="5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187" fontId="5" fillId="3" borderId="0" xfId="1" applyNumberFormat="1" applyFont="1" applyFill="1" applyBorder="1" applyAlignment="1">
      <alignment horizontal="center" vertical="top"/>
    </xf>
    <xf numFmtId="187" fontId="5" fillId="3" borderId="6" xfId="1" applyNumberFormat="1" applyFont="1" applyFill="1" applyBorder="1" applyAlignment="1">
      <alignment horizontal="center" vertical="top"/>
    </xf>
    <xf numFmtId="187" fontId="5" fillId="0" borderId="0" xfId="1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6" fillId="5" borderId="3" xfId="0" applyFont="1" applyFill="1" applyBorder="1" applyAlignment="1">
      <alignment horizontal="center" vertical="top"/>
    </xf>
    <xf numFmtId="0" fontId="6" fillId="5" borderId="3" xfId="0" applyFont="1" applyFill="1" applyBorder="1" applyAlignment="1">
      <alignment horizontal="left" vertical="top" wrapText="1"/>
    </xf>
    <xf numFmtId="0" fontId="5" fillId="5" borderId="0" xfId="0" applyFont="1" applyFill="1" applyAlignment="1">
      <alignment horizontal="center" vertical="top" wrapText="1"/>
    </xf>
    <xf numFmtId="0" fontId="6" fillId="5" borderId="7" xfId="0" applyFont="1" applyFill="1" applyBorder="1" applyAlignment="1">
      <alignment horizontal="center" vertical="top"/>
    </xf>
    <xf numFmtId="0" fontId="6" fillId="5" borderId="2" xfId="0" applyFont="1" applyFill="1" applyBorder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3" xfId="0" applyFont="1" applyFill="1" applyBorder="1" applyAlignment="1">
      <alignment horizontal="center" vertical="top"/>
    </xf>
    <xf numFmtId="1" fontId="5" fillId="0" borderId="3" xfId="0" applyNumberFormat="1" applyFont="1" applyFill="1" applyBorder="1" applyAlignment="1">
      <alignment vertical="top"/>
    </xf>
    <xf numFmtId="0" fontId="5" fillId="0" borderId="3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/>
    </xf>
    <xf numFmtId="0" fontId="5" fillId="0" borderId="7" xfId="0" applyFont="1" applyFill="1" applyBorder="1" applyAlignment="1">
      <alignment vertical="top"/>
    </xf>
    <xf numFmtId="0" fontId="5" fillId="0" borderId="2" xfId="0" applyFont="1" applyFill="1" applyBorder="1" applyAlignment="1">
      <alignment vertical="top"/>
    </xf>
    <xf numFmtId="15" fontId="5" fillId="0" borderId="3" xfId="0" applyNumberFormat="1" applyFont="1" applyFill="1" applyBorder="1" applyAlignment="1">
      <alignment horizontal="center" vertical="top" wrapText="1"/>
    </xf>
    <xf numFmtId="1" fontId="5" fillId="0" borderId="2" xfId="0" applyNumberFormat="1" applyFont="1" applyFill="1" applyBorder="1" applyAlignment="1">
      <alignment vertical="top"/>
    </xf>
    <xf numFmtId="0" fontId="5" fillId="0" borderId="2" xfId="0" applyFont="1" applyFill="1" applyBorder="1" applyAlignment="1">
      <alignment vertical="top" wrapText="1"/>
    </xf>
    <xf numFmtId="15" fontId="5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/>
    </xf>
    <xf numFmtId="0" fontId="8" fillId="0" borderId="2" xfId="0" applyFont="1" applyBorder="1" applyAlignment="1">
      <alignment horizontal="center" vertical="top"/>
    </xf>
    <xf numFmtId="0" fontId="10" fillId="6" borderId="2" xfId="2" applyFont="1" applyFill="1" applyBorder="1" applyAlignment="1">
      <alignment horizontal="center" vertical="top" shrinkToFit="1"/>
    </xf>
    <xf numFmtId="0" fontId="5" fillId="0" borderId="2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center"/>
    </xf>
    <xf numFmtId="0" fontId="11" fillId="0" borderId="2" xfId="2" applyFont="1" applyFill="1" applyBorder="1" applyAlignment="1">
      <alignment horizontal="left" vertical="center" shrinkToFi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 wrapText="1"/>
    </xf>
    <xf numFmtId="0" fontId="12" fillId="4" borderId="3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top"/>
    </xf>
    <xf numFmtId="0" fontId="0" fillId="7" borderId="0" xfId="0" applyFill="1"/>
    <xf numFmtId="0" fontId="5" fillId="0" borderId="3" xfId="0" applyFont="1" applyFill="1" applyBorder="1" applyAlignment="1">
      <alignment horizontal="right" vertical="top"/>
    </xf>
    <xf numFmtId="0" fontId="0" fillId="0" borderId="2" xfId="0" applyFill="1" applyBorder="1"/>
    <xf numFmtId="0" fontId="0" fillId="0" borderId="2" xfId="0" applyFill="1" applyBorder="1" applyAlignment="1">
      <alignment wrapText="1"/>
    </xf>
    <xf numFmtId="15" fontId="11" fillId="0" borderId="2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5" fillId="0" borderId="2" xfId="0" applyFont="1" applyFill="1" applyBorder="1" applyAlignment="1">
      <alignment vertical="center"/>
    </xf>
    <xf numFmtId="0" fontId="12" fillId="4" borderId="4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top" wrapText="1"/>
    </xf>
    <xf numFmtId="0" fontId="12" fillId="4" borderId="8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/>
    </xf>
    <xf numFmtId="0" fontId="12" fillId="4" borderId="3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textRotation="90" wrapText="1"/>
    </xf>
    <xf numFmtId="0" fontId="12" fillId="4" borderId="10" xfId="0" applyFont="1" applyFill="1" applyBorder="1" applyAlignment="1">
      <alignment horizontal="center" vertical="center" textRotation="90" wrapText="1"/>
    </xf>
    <xf numFmtId="0" fontId="7" fillId="0" borderId="2" xfId="0" applyFont="1" applyFill="1" applyBorder="1" applyAlignment="1">
      <alignment horizontal="center" vertical="center" wrapText="1"/>
    </xf>
  </cellXfs>
  <cellStyles count="5">
    <cellStyle name="Comma 2" xfId="3"/>
    <cellStyle name="เครื่องหมายจุลภาค" xfId="1" builtinId="3"/>
    <cellStyle name="ปกติ" xfId="0" builtinId="0"/>
    <cellStyle name="ปกติ 5" xfId="4"/>
    <cellStyle name="ปกติ_MTEF51-56 สชป.1 (ส่งกรมครั้งที่4 ยังไม่ได้ส่ง)N14192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107"/>
  <sheetViews>
    <sheetView showGridLines="0" showZeros="0" tabSelected="1" view="pageBreakPreview" topLeftCell="B1" zoomScale="80" zoomScaleNormal="80" zoomScaleSheetLayoutView="80" workbookViewId="0">
      <pane ySplit="7" topLeftCell="A92" activePane="bottomLeft" state="frozen"/>
      <selection activeCell="C1" sqref="C1"/>
      <selection pane="bottomLeft" activeCell="P113" sqref="P113"/>
    </sheetView>
  </sheetViews>
  <sheetFormatPr defaultColWidth="9" defaultRowHeight="21" x14ac:dyDescent="0.2"/>
  <cols>
    <col min="1" max="1" width="52" style="31" hidden="1" customWidth="1"/>
    <col min="2" max="2" width="5.375" style="37" customWidth="1"/>
    <col min="3" max="3" width="11" style="31" hidden="1" customWidth="1"/>
    <col min="4" max="4" width="46.375" style="38" customWidth="1"/>
    <col min="5" max="5" width="8.375" style="38" customWidth="1"/>
    <col min="6" max="6" width="8.75" style="31" customWidth="1"/>
    <col min="7" max="7" width="13.125" style="31" customWidth="1"/>
    <col min="8" max="8" width="8.75" style="31" customWidth="1"/>
    <col min="9" max="9" width="9.75" style="31" customWidth="1"/>
    <col min="10" max="10" width="10" style="31" customWidth="1"/>
    <col min="11" max="12" width="8.75" style="31" customWidth="1"/>
    <col min="13" max="13" width="12.25" style="31" customWidth="1"/>
    <col min="14" max="14" width="11.875" style="31" customWidth="1"/>
    <col min="15" max="15" width="33.875" style="31" customWidth="1"/>
    <col min="16" max="16" width="10.5" style="31" customWidth="1"/>
    <col min="17" max="18" width="11" style="31" customWidth="1"/>
    <col min="19" max="21" width="5.375" style="46" customWidth="1"/>
    <col min="22" max="22" width="25.75" style="46" customWidth="1"/>
    <col min="23" max="23" width="10.25" style="46" customWidth="1"/>
    <col min="24" max="24" width="17.375" style="46" customWidth="1"/>
    <col min="25" max="16384" width="9" style="31"/>
  </cols>
  <sheetData>
    <row r="1" spans="1:24" customFormat="1" ht="30.75" x14ac:dyDescent="0.45">
      <c r="A1" s="1"/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</row>
    <row r="2" spans="1:24" s="3" customFormat="1" ht="39" customHeight="1" x14ac:dyDescent="0.35">
      <c r="A2" s="2"/>
      <c r="B2" s="54" t="s">
        <v>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1:24" s="4" customFormat="1" ht="24" customHeight="1" x14ac:dyDescent="0.2">
      <c r="B3" s="55" t="s">
        <v>2</v>
      </c>
      <c r="C3" s="55" t="s">
        <v>3</v>
      </c>
      <c r="D3" s="61" t="s">
        <v>4</v>
      </c>
      <c r="E3" s="52" t="s">
        <v>5</v>
      </c>
      <c r="F3" s="52" t="s">
        <v>6</v>
      </c>
      <c r="G3" s="52" t="s">
        <v>7</v>
      </c>
      <c r="H3" s="52" t="s">
        <v>8</v>
      </c>
      <c r="I3" s="52" t="s">
        <v>9</v>
      </c>
      <c r="J3" s="52" t="s">
        <v>10</v>
      </c>
      <c r="K3" s="56" t="s">
        <v>11</v>
      </c>
      <c r="L3" s="56"/>
      <c r="M3" s="5" t="s">
        <v>12</v>
      </c>
      <c r="N3" s="5" t="s">
        <v>13</v>
      </c>
      <c r="O3" s="52" t="s">
        <v>14</v>
      </c>
      <c r="P3" s="55" t="s">
        <v>15</v>
      </c>
      <c r="Q3" s="55" t="s">
        <v>16</v>
      </c>
      <c r="R3" s="55" t="s">
        <v>17</v>
      </c>
      <c r="S3" s="50" t="s">
        <v>230</v>
      </c>
      <c r="T3" s="51"/>
      <c r="U3" s="51"/>
      <c r="V3" s="39" t="s">
        <v>231</v>
      </c>
      <c r="W3" s="57" t="s">
        <v>237</v>
      </c>
      <c r="X3" s="58" t="s">
        <v>232</v>
      </c>
    </row>
    <row r="4" spans="1:24" s="4" customFormat="1" x14ac:dyDescent="0.2">
      <c r="B4" s="55"/>
      <c r="C4" s="55"/>
      <c r="D4" s="61"/>
      <c r="E4" s="52"/>
      <c r="F4" s="52"/>
      <c r="G4" s="52"/>
      <c r="H4" s="52"/>
      <c r="I4" s="52"/>
      <c r="J4" s="52"/>
      <c r="K4" s="56"/>
      <c r="L4" s="56"/>
      <c r="M4" s="6" t="s">
        <v>18</v>
      </c>
      <c r="N4" s="6" t="s">
        <v>18</v>
      </c>
      <c r="O4" s="52"/>
      <c r="P4" s="55"/>
      <c r="Q4" s="55"/>
      <c r="R4" s="55"/>
      <c r="S4" s="57" t="s">
        <v>233</v>
      </c>
      <c r="T4" s="57" t="s">
        <v>234</v>
      </c>
      <c r="U4" s="59" t="s">
        <v>235</v>
      </c>
      <c r="V4" s="48" t="s">
        <v>236</v>
      </c>
      <c r="W4" s="48"/>
      <c r="X4" s="58"/>
    </row>
    <row r="5" spans="1:24" s="4" customFormat="1" x14ac:dyDescent="0.2">
      <c r="B5" s="55"/>
      <c r="C5" s="55"/>
      <c r="D5" s="61"/>
      <c r="E5" s="52"/>
      <c r="F5" s="52"/>
      <c r="G5" s="52"/>
      <c r="H5" s="52"/>
      <c r="I5" s="52"/>
      <c r="J5" s="52"/>
      <c r="K5" s="7" t="s">
        <v>19</v>
      </c>
      <c r="L5" s="7" t="s">
        <v>20</v>
      </c>
      <c r="M5" s="8" t="s">
        <v>21</v>
      </c>
      <c r="N5" s="8" t="s">
        <v>21</v>
      </c>
      <c r="O5" s="52"/>
      <c r="P5" s="55"/>
      <c r="Q5" s="55"/>
      <c r="R5" s="55"/>
      <c r="S5" s="49"/>
      <c r="T5" s="49"/>
      <c r="U5" s="60"/>
      <c r="V5" s="49"/>
      <c r="W5" s="49"/>
      <c r="X5" s="58"/>
    </row>
    <row r="6" spans="1:24" s="4" customFormat="1" ht="21" hidden="1" customHeight="1" x14ac:dyDescent="0.2">
      <c r="B6" s="10"/>
      <c r="C6" s="9">
        <f>SUBTOTAL(3,C9:C1000)</f>
        <v>70</v>
      </c>
      <c r="D6" s="11">
        <f>SUBTOTAL(3,D9:D1000)</f>
        <v>99</v>
      </c>
      <c r="E6" s="9">
        <f>SUBTOTAL(3,E9:E1000)</f>
        <v>99</v>
      </c>
      <c r="F6" s="9">
        <f>SUBTOTAL(3,F9:F1000)</f>
        <v>99</v>
      </c>
      <c r="G6" s="9" t="s">
        <v>22</v>
      </c>
      <c r="H6" s="9">
        <f t="shared" ref="H6:P6" si="0">SUBTOTAL(3,H9:H1000)</f>
        <v>99</v>
      </c>
      <c r="I6" s="9">
        <f t="shared" si="0"/>
        <v>99</v>
      </c>
      <c r="J6" s="9">
        <f t="shared" si="0"/>
        <v>99</v>
      </c>
      <c r="K6" s="9">
        <f t="shared" si="0"/>
        <v>88</v>
      </c>
      <c r="L6" s="9">
        <f t="shared" si="0"/>
        <v>88</v>
      </c>
      <c r="M6" s="9">
        <f t="shared" si="0"/>
        <v>69</v>
      </c>
      <c r="N6" s="9">
        <f t="shared" si="0"/>
        <v>83</v>
      </c>
      <c r="O6" s="9">
        <f t="shared" si="0"/>
        <v>98</v>
      </c>
      <c r="P6" s="9">
        <f t="shared" si="0"/>
        <v>86</v>
      </c>
      <c r="Q6" s="12"/>
      <c r="S6" s="40"/>
      <c r="T6" s="40"/>
      <c r="U6" s="40"/>
      <c r="V6" s="41"/>
      <c r="W6" s="41"/>
      <c r="X6" s="41"/>
    </row>
    <row r="7" spans="1:24" s="4" customFormat="1" x14ac:dyDescent="0.2">
      <c r="A7" s="13"/>
      <c r="B7" s="14"/>
      <c r="C7" s="14" t="s">
        <v>3</v>
      </c>
      <c r="D7" s="15" t="s">
        <v>4</v>
      </c>
      <c r="E7" s="16" t="s">
        <v>5</v>
      </c>
      <c r="F7" s="14" t="s">
        <v>6</v>
      </c>
      <c r="G7" s="14" t="s">
        <v>7</v>
      </c>
      <c r="H7" s="14" t="s">
        <v>8</v>
      </c>
      <c r="I7" s="14" t="s">
        <v>9</v>
      </c>
      <c r="J7" s="17" t="s">
        <v>10</v>
      </c>
      <c r="K7" s="18" t="s">
        <v>19</v>
      </c>
      <c r="L7" s="14" t="s">
        <v>20</v>
      </c>
      <c r="M7" s="14" t="s">
        <v>23</v>
      </c>
      <c r="N7" s="14" t="s">
        <v>24</v>
      </c>
      <c r="O7" s="14" t="s">
        <v>14</v>
      </c>
      <c r="P7" s="14" t="s">
        <v>15</v>
      </c>
      <c r="Q7" s="14" t="s">
        <v>16</v>
      </c>
      <c r="R7" s="14" t="s">
        <v>17</v>
      </c>
      <c r="S7" s="42"/>
      <c r="T7" s="42"/>
      <c r="U7" s="42"/>
      <c r="V7" s="43"/>
      <c r="W7" s="43"/>
      <c r="X7" s="43"/>
    </row>
    <row r="8" spans="1:24" s="4" customFormat="1" ht="24" customHeight="1" x14ac:dyDescent="0.2">
      <c r="A8" s="19" t="str">
        <f t="shared" ref="A8:A39" si="1">D8&amp;J8</f>
        <v>อ่างเก็บน้ำแม่แมะลำปาง</v>
      </c>
      <c r="B8" s="20">
        <f>SUBTOTAL(103,$J$8:J8)</f>
        <v>1</v>
      </c>
      <c r="C8" s="21">
        <v>25220304</v>
      </c>
      <c r="D8" s="22" t="s">
        <v>65</v>
      </c>
      <c r="E8" s="13" t="s">
        <v>26</v>
      </c>
      <c r="F8" s="23" t="s">
        <v>27</v>
      </c>
      <c r="G8" s="23" t="s">
        <v>28</v>
      </c>
      <c r="H8" s="23" t="s">
        <v>66</v>
      </c>
      <c r="I8" s="23" t="s">
        <v>64</v>
      </c>
      <c r="J8" s="24" t="s">
        <v>30</v>
      </c>
      <c r="K8" s="25">
        <v>567760</v>
      </c>
      <c r="L8" s="23">
        <v>2078936</v>
      </c>
      <c r="M8" s="26">
        <v>44569</v>
      </c>
      <c r="N8" s="26">
        <v>44569</v>
      </c>
      <c r="O8" s="23" t="s">
        <v>31</v>
      </c>
      <c r="P8" s="23" t="s">
        <v>32</v>
      </c>
      <c r="Q8" s="26">
        <v>44562</v>
      </c>
      <c r="R8" s="26">
        <v>227487</v>
      </c>
      <c r="S8" s="29"/>
      <c r="T8" s="29"/>
      <c r="U8" s="29"/>
      <c r="V8" s="43"/>
      <c r="W8" s="43"/>
      <c r="X8" s="43"/>
    </row>
    <row r="9" spans="1:24" s="19" customFormat="1" ht="24" customHeight="1" x14ac:dyDescent="0.2">
      <c r="A9" s="19" t="str">
        <f t="shared" si="1"/>
        <v>ฝายแม่มอนลำปาง</v>
      </c>
      <c r="B9" s="20">
        <f>SUBTOTAL(103,$J$8:J9)</f>
        <v>2</v>
      </c>
      <c r="C9" s="27">
        <v>25220219</v>
      </c>
      <c r="D9" s="28" t="s">
        <v>69</v>
      </c>
      <c r="E9" s="25" t="s">
        <v>36</v>
      </c>
      <c r="F9" s="25" t="s">
        <v>27</v>
      </c>
      <c r="G9" s="25" t="s">
        <v>28</v>
      </c>
      <c r="H9" s="25" t="s">
        <v>70</v>
      </c>
      <c r="I9" s="25" t="s">
        <v>64</v>
      </c>
      <c r="J9" s="25" t="s">
        <v>30</v>
      </c>
      <c r="K9" s="25">
        <v>557700</v>
      </c>
      <c r="L9" s="25">
        <v>2074000</v>
      </c>
      <c r="M9" s="30"/>
      <c r="N9" s="30"/>
      <c r="O9" s="25" t="s">
        <v>31</v>
      </c>
      <c r="P9" s="25" t="s">
        <v>32</v>
      </c>
      <c r="Q9" s="29">
        <v>44562</v>
      </c>
      <c r="R9" s="29">
        <v>227487</v>
      </c>
      <c r="S9" s="29"/>
      <c r="T9" s="29"/>
      <c r="U9" s="29"/>
      <c r="V9" s="43"/>
      <c r="W9" s="43"/>
      <c r="X9" s="43"/>
    </row>
    <row r="10" spans="1:24" s="19" customFormat="1" ht="24" customHeight="1" x14ac:dyDescent="0.2">
      <c r="A10" s="19" t="str">
        <f t="shared" si="1"/>
        <v>อ่างเก็บน้ำบ้านแม่ต๋ำลำปาง</v>
      </c>
      <c r="B10" s="20">
        <f>SUBTOTAL(103,$J$8:J10)</f>
        <v>3</v>
      </c>
      <c r="C10" s="27">
        <v>25221015</v>
      </c>
      <c r="D10" s="28" t="s">
        <v>194</v>
      </c>
      <c r="E10" s="25" t="s">
        <v>41</v>
      </c>
      <c r="F10" s="25" t="s">
        <v>27</v>
      </c>
      <c r="G10" s="25" t="s">
        <v>28</v>
      </c>
      <c r="H10" s="25" t="s">
        <v>195</v>
      </c>
      <c r="I10" s="25" t="s">
        <v>178</v>
      </c>
      <c r="J10" s="25" t="s">
        <v>30</v>
      </c>
      <c r="K10" s="25">
        <v>515400</v>
      </c>
      <c r="L10" s="25">
        <v>1981500</v>
      </c>
      <c r="M10" s="29">
        <v>46409</v>
      </c>
      <c r="N10" s="29">
        <v>46409</v>
      </c>
      <c r="O10" s="25" t="s">
        <v>31</v>
      </c>
      <c r="P10" s="25" t="s">
        <v>32</v>
      </c>
      <c r="Q10" s="29">
        <v>44562</v>
      </c>
      <c r="R10" s="29">
        <v>227487</v>
      </c>
      <c r="S10" s="29"/>
      <c r="T10" s="29"/>
      <c r="U10" s="29"/>
      <c r="V10" s="44"/>
      <c r="W10" s="44"/>
      <c r="X10" s="44"/>
    </row>
    <row r="11" spans="1:24" s="19" customFormat="1" ht="24" customHeight="1" x14ac:dyDescent="0.2">
      <c r="A11" s="19" t="str">
        <f t="shared" si="1"/>
        <v>อ่างเก็บน้ำห้วยเป๊าะลำปาง</v>
      </c>
      <c r="B11" s="20">
        <f>SUBTOTAL(103,$J$8:J11)</f>
        <v>4</v>
      </c>
      <c r="C11" s="27">
        <v>25230311</v>
      </c>
      <c r="D11" s="28" t="s">
        <v>33</v>
      </c>
      <c r="E11" s="25" t="s">
        <v>26</v>
      </c>
      <c r="F11" s="25" t="s">
        <v>27</v>
      </c>
      <c r="G11" s="25" t="s">
        <v>28</v>
      </c>
      <c r="H11" s="25" t="s">
        <v>34</v>
      </c>
      <c r="I11" s="25" t="s">
        <v>29</v>
      </c>
      <c r="J11" s="25" t="s">
        <v>30</v>
      </c>
      <c r="K11" s="25">
        <v>530783</v>
      </c>
      <c r="L11" s="25">
        <v>2005097</v>
      </c>
      <c r="M11" s="29">
        <v>44934</v>
      </c>
      <c r="N11" s="29">
        <v>44934</v>
      </c>
      <c r="O11" s="25" t="s">
        <v>31</v>
      </c>
      <c r="P11" s="25" t="s">
        <v>32</v>
      </c>
      <c r="Q11" s="29">
        <v>44927</v>
      </c>
      <c r="R11" s="29">
        <v>227852</v>
      </c>
      <c r="S11" s="45"/>
      <c r="T11" s="45"/>
      <c r="U11" s="45"/>
      <c r="V11" s="43"/>
      <c r="W11" s="43"/>
      <c r="X11" s="43"/>
    </row>
    <row r="12" spans="1:24" s="19" customFormat="1" ht="24" customHeight="1" x14ac:dyDescent="0.2">
      <c r="A12" s="19" t="str">
        <f t="shared" si="1"/>
        <v>อ่างเก็บน้ำห้วยหลวงวังวัวลำปาง</v>
      </c>
      <c r="B12" s="20">
        <f>SUBTOTAL(103,$J$8:J12)</f>
        <v>5</v>
      </c>
      <c r="C12" s="27">
        <v>25230559</v>
      </c>
      <c r="D12" s="28" t="s">
        <v>113</v>
      </c>
      <c r="E12" s="25" t="s">
        <v>41</v>
      </c>
      <c r="F12" s="25" t="s">
        <v>99</v>
      </c>
      <c r="G12" s="25" t="s">
        <v>28</v>
      </c>
      <c r="H12" s="25" t="s">
        <v>114</v>
      </c>
      <c r="I12" s="25" t="s">
        <v>115</v>
      </c>
      <c r="J12" s="25" t="s">
        <v>30</v>
      </c>
      <c r="K12" s="25">
        <v>558812</v>
      </c>
      <c r="L12" s="25">
        <v>2039268</v>
      </c>
      <c r="M12" s="29">
        <v>45296</v>
      </c>
      <c r="N12" s="29">
        <v>45296</v>
      </c>
      <c r="O12" s="25" t="s">
        <v>31</v>
      </c>
      <c r="P12" s="25" t="s">
        <v>32</v>
      </c>
      <c r="Q12" s="29">
        <v>44927</v>
      </c>
      <c r="R12" s="29">
        <v>227852</v>
      </c>
      <c r="S12" s="29"/>
      <c r="T12" s="29"/>
      <c r="U12" s="29"/>
      <c r="V12" s="43"/>
      <c r="W12" s="43"/>
      <c r="X12" s="43"/>
    </row>
    <row r="13" spans="1:24" s="19" customFormat="1" ht="24" customHeight="1" x14ac:dyDescent="0.2">
      <c r="A13" s="19" t="str">
        <f t="shared" si="1"/>
        <v>อ่างเก็บน้ำห้วยเคียนลำปาง</v>
      </c>
      <c r="B13" s="20">
        <f>SUBTOTAL(103,$J$8:J13)</f>
        <v>6</v>
      </c>
      <c r="C13" s="27">
        <v>25230875</v>
      </c>
      <c r="D13" s="28" t="s">
        <v>135</v>
      </c>
      <c r="E13" s="25" t="s">
        <v>26</v>
      </c>
      <c r="F13" s="25" t="s">
        <v>27</v>
      </c>
      <c r="G13" s="25" t="s">
        <v>28</v>
      </c>
      <c r="H13" s="25" t="s">
        <v>136</v>
      </c>
      <c r="I13" s="25" t="s">
        <v>132</v>
      </c>
      <c r="J13" s="25" t="s">
        <v>30</v>
      </c>
      <c r="K13" s="25">
        <v>577016</v>
      </c>
      <c r="L13" s="25">
        <v>2010143</v>
      </c>
      <c r="M13" s="29">
        <v>44582</v>
      </c>
      <c r="N13" s="29">
        <v>44582</v>
      </c>
      <c r="O13" s="25" t="s">
        <v>31</v>
      </c>
      <c r="P13" s="25" t="s">
        <v>32</v>
      </c>
      <c r="Q13" s="29">
        <v>44927</v>
      </c>
      <c r="R13" s="29">
        <v>227852</v>
      </c>
      <c r="S13" s="29"/>
      <c r="T13" s="29"/>
      <c r="U13" s="29"/>
      <c r="V13" s="43"/>
      <c r="W13" s="43"/>
      <c r="X13" s="43"/>
    </row>
    <row r="14" spans="1:24" s="19" customFormat="1" ht="24" customHeight="1" x14ac:dyDescent="0.2">
      <c r="A14" s="19" t="str">
        <f t="shared" si="1"/>
        <v>อ่างเก็บน้ำแม่ล้อหักลำปาง</v>
      </c>
      <c r="B14" s="20">
        <f>SUBTOTAL(103,$J$8:J14)</f>
        <v>7</v>
      </c>
      <c r="C14" s="27">
        <v>25230338</v>
      </c>
      <c r="D14" s="28" t="s">
        <v>145</v>
      </c>
      <c r="E14" s="25" t="s">
        <v>41</v>
      </c>
      <c r="F14" s="25" t="s">
        <v>27</v>
      </c>
      <c r="G14" s="25" t="s">
        <v>28</v>
      </c>
      <c r="H14" s="25" t="s">
        <v>142</v>
      </c>
      <c r="I14" s="25" t="s">
        <v>142</v>
      </c>
      <c r="J14" s="25" t="s">
        <v>30</v>
      </c>
      <c r="K14" s="25">
        <v>508612</v>
      </c>
      <c r="L14" s="25">
        <v>1929524</v>
      </c>
      <c r="M14" s="29">
        <v>44934</v>
      </c>
      <c r="N14" s="29">
        <v>44934</v>
      </c>
      <c r="O14" s="25" t="s">
        <v>31</v>
      </c>
      <c r="P14" s="25" t="s">
        <v>32</v>
      </c>
      <c r="Q14" s="29">
        <v>44927</v>
      </c>
      <c r="R14" s="29">
        <v>227852</v>
      </c>
      <c r="S14" s="29"/>
      <c r="T14" s="29"/>
      <c r="U14" s="29"/>
      <c r="V14" s="43"/>
      <c r="W14" s="43"/>
      <c r="X14" s="43"/>
    </row>
    <row r="15" spans="1:24" s="19" customFormat="1" ht="24" customHeight="1" x14ac:dyDescent="0.2">
      <c r="A15" s="19" t="str">
        <f t="shared" si="1"/>
        <v>อ่างเก็บน้ำแม่กาน้อยพร้อมระบบผันน้ำจากห้วยกองโคมลำปาง</v>
      </c>
      <c r="B15" s="20">
        <f>SUBTOTAL(103,$J$8:J15)</f>
        <v>8</v>
      </c>
      <c r="C15" s="27">
        <v>25240330</v>
      </c>
      <c r="D15" s="28" t="s">
        <v>93</v>
      </c>
      <c r="E15" s="25" t="s">
        <v>26</v>
      </c>
      <c r="F15" s="25" t="s">
        <v>27</v>
      </c>
      <c r="G15" s="25" t="s">
        <v>28</v>
      </c>
      <c r="H15" s="25" t="s">
        <v>94</v>
      </c>
      <c r="I15" s="25" t="s">
        <v>95</v>
      </c>
      <c r="J15" s="25" t="s">
        <v>30</v>
      </c>
      <c r="K15" s="25">
        <v>552800</v>
      </c>
      <c r="L15" s="25">
        <v>2085400</v>
      </c>
      <c r="M15" s="29">
        <v>44934</v>
      </c>
      <c r="N15" s="29">
        <v>44934</v>
      </c>
      <c r="O15" s="25" t="s">
        <v>31</v>
      </c>
      <c r="P15" s="25" t="s">
        <v>32</v>
      </c>
      <c r="Q15" s="29">
        <v>45292</v>
      </c>
      <c r="R15" s="29">
        <v>227913</v>
      </c>
      <c r="S15" s="29"/>
      <c r="T15" s="29"/>
      <c r="U15" s="29"/>
      <c r="V15" s="43"/>
      <c r="W15" s="43"/>
      <c r="X15" s="43"/>
    </row>
    <row r="16" spans="1:24" s="19" customFormat="1" ht="24" customHeight="1" x14ac:dyDescent="0.2">
      <c r="A16" s="19" t="str">
        <f t="shared" si="1"/>
        <v>อ่างเก็บน้ำห้วยไร่ลำปาง</v>
      </c>
      <c r="B16" s="20">
        <f>SUBTOTAL(103,$J$8:J16)</f>
        <v>9</v>
      </c>
      <c r="C16" s="27">
        <v>25240308</v>
      </c>
      <c r="D16" s="28" t="s">
        <v>137</v>
      </c>
      <c r="E16" s="25" t="s">
        <v>26</v>
      </c>
      <c r="F16" s="25" t="s">
        <v>27</v>
      </c>
      <c r="G16" s="25" t="s">
        <v>28</v>
      </c>
      <c r="H16" s="25" t="s">
        <v>136</v>
      </c>
      <c r="I16" s="25" t="s">
        <v>132</v>
      </c>
      <c r="J16" s="25" t="s">
        <v>30</v>
      </c>
      <c r="K16" s="25">
        <v>567800</v>
      </c>
      <c r="L16" s="25">
        <v>2008300</v>
      </c>
      <c r="M16" s="29">
        <v>45296</v>
      </c>
      <c r="N16" s="29">
        <v>45296</v>
      </c>
      <c r="O16" s="25" t="s">
        <v>31</v>
      </c>
      <c r="P16" s="25" t="s">
        <v>32</v>
      </c>
      <c r="Q16" s="29">
        <v>45292</v>
      </c>
      <c r="R16" s="29">
        <v>228218</v>
      </c>
      <c r="S16" s="29"/>
      <c r="T16" s="29"/>
      <c r="U16" s="29"/>
      <c r="V16" s="43"/>
      <c r="W16" s="43"/>
      <c r="X16" s="43"/>
    </row>
    <row r="17" spans="1:24" s="19" customFormat="1" ht="24" customHeight="1" x14ac:dyDescent="0.2">
      <c r="A17" s="19" t="str">
        <f t="shared" si="1"/>
        <v>อ่างเก็บน้ำแม่เรียงลำปาง</v>
      </c>
      <c r="B17" s="20">
        <f>SUBTOTAL(103,$J$8:J17)</f>
        <v>10</v>
      </c>
      <c r="C17" s="27">
        <v>25240340</v>
      </c>
      <c r="D17" s="28" t="s">
        <v>169</v>
      </c>
      <c r="E17" s="25" t="s">
        <v>41</v>
      </c>
      <c r="F17" s="25" t="s">
        <v>27</v>
      </c>
      <c r="G17" s="25" t="s">
        <v>28</v>
      </c>
      <c r="H17" s="25" t="s">
        <v>162</v>
      </c>
      <c r="I17" s="25" t="s">
        <v>162</v>
      </c>
      <c r="J17" s="25" t="s">
        <v>30</v>
      </c>
      <c r="K17" s="25">
        <v>535895</v>
      </c>
      <c r="L17" s="25">
        <v>1970521</v>
      </c>
      <c r="M17" s="29">
        <v>44934</v>
      </c>
      <c r="N17" s="29">
        <v>44934</v>
      </c>
      <c r="O17" s="25" t="s">
        <v>31</v>
      </c>
      <c r="P17" s="25" t="s">
        <v>32</v>
      </c>
      <c r="Q17" s="29">
        <v>45292</v>
      </c>
      <c r="R17" s="29">
        <v>228218</v>
      </c>
      <c r="S17" s="29"/>
      <c r="T17" s="29"/>
      <c r="U17" s="29"/>
      <c r="V17" s="43"/>
      <c r="W17" s="43"/>
      <c r="X17" s="43"/>
    </row>
    <row r="18" spans="1:24" s="19" customFormat="1" ht="24" customHeight="1" x14ac:dyDescent="0.2">
      <c r="A18" s="19" t="str">
        <f t="shared" si="1"/>
        <v>รางรินห้วยเป๊าะลำปาง</v>
      </c>
      <c r="B18" s="20">
        <f>SUBTOTAL(103,$J$8:J18)</f>
        <v>11</v>
      </c>
      <c r="C18" s="27">
        <v>25250323</v>
      </c>
      <c r="D18" s="28" t="s">
        <v>38</v>
      </c>
      <c r="E18" s="25" t="s">
        <v>39</v>
      </c>
      <c r="F18" s="25" t="s">
        <v>27</v>
      </c>
      <c r="G18" s="25" t="s">
        <v>28</v>
      </c>
      <c r="H18" s="25" t="s">
        <v>34</v>
      </c>
      <c r="I18" s="25" t="s">
        <v>29</v>
      </c>
      <c r="J18" s="25" t="s">
        <v>30</v>
      </c>
      <c r="K18" s="25">
        <v>531100</v>
      </c>
      <c r="L18" s="25">
        <v>2004900</v>
      </c>
      <c r="M18" s="29">
        <v>44934</v>
      </c>
      <c r="N18" s="29">
        <v>44934</v>
      </c>
      <c r="O18" s="25" t="s">
        <v>31</v>
      </c>
      <c r="P18" s="25" t="s">
        <v>32</v>
      </c>
      <c r="Q18" s="29">
        <v>45658</v>
      </c>
      <c r="R18" s="29">
        <v>228279</v>
      </c>
      <c r="S18" s="29"/>
      <c r="T18" s="29"/>
      <c r="U18" s="29"/>
      <c r="V18" s="43"/>
      <c r="W18" s="43"/>
      <c r="X18" s="43"/>
    </row>
    <row r="19" spans="1:24" s="19" customFormat="1" ht="24" customHeight="1" x14ac:dyDescent="0.2">
      <c r="A19" s="19" t="str">
        <f t="shared" si="1"/>
        <v>อ่างเก็บน้ำแม่แวนลำปาง</v>
      </c>
      <c r="B19" s="20">
        <f>SUBTOTAL(103,$J$8:J19)</f>
        <v>12</v>
      </c>
      <c r="C19" s="27">
        <v>25250841</v>
      </c>
      <c r="D19" s="28" t="s">
        <v>96</v>
      </c>
      <c r="E19" s="25" t="s">
        <v>26</v>
      </c>
      <c r="F19" s="25" t="s">
        <v>27</v>
      </c>
      <c r="G19" s="25" t="s">
        <v>28</v>
      </c>
      <c r="H19" s="25" t="s">
        <v>94</v>
      </c>
      <c r="I19" s="25" t="s">
        <v>95</v>
      </c>
      <c r="J19" s="25" t="s">
        <v>30</v>
      </c>
      <c r="K19" s="25">
        <v>553400</v>
      </c>
      <c r="L19" s="25">
        <v>2086300</v>
      </c>
      <c r="M19" s="29">
        <v>45676</v>
      </c>
      <c r="N19" s="29">
        <v>45676</v>
      </c>
      <c r="O19" s="25" t="s">
        <v>31</v>
      </c>
      <c r="P19" s="25" t="s">
        <v>32</v>
      </c>
      <c r="Q19" s="29">
        <v>45658</v>
      </c>
      <c r="R19" s="29">
        <v>228279</v>
      </c>
      <c r="S19" s="29"/>
      <c r="T19" s="29"/>
      <c r="U19" s="29"/>
      <c r="V19" s="43"/>
      <c r="W19" s="43"/>
      <c r="X19" s="43"/>
    </row>
    <row r="20" spans="1:24" s="19" customFormat="1" ht="24" customHeight="1" x14ac:dyDescent="0.2">
      <c r="A20" s="19" t="str">
        <f t="shared" si="1"/>
        <v>ฝายแม่ปานลำปาง</v>
      </c>
      <c r="B20" s="20">
        <f>SUBTOTAL(103,$J$8:J20)</f>
        <v>13</v>
      </c>
      <c r="C20" s="27">
        <v>25251049</v>
      </c>
      <c r="D20" s="28" t="s">
        <v>97</v>
      </c>
      <c r="E20" s="25" t="s">
        <v>36</v>
      </c>
      <c r="F20" s="25" t="s">
        <v>27</v>
      </c>
      <c r="G20" s="25" t="s">
        <v>28</v>
      </c>
      <c r="H20" s="25" t="s">
        <v>94</v>
      </c>
      <c r="I20" s="25" t="s">
        <v>95</v>
      </c>
      <c r="J20" s="25" t="s">
        <v>30</v>
      </c>
      <c r="K20" s="25">
        <v>539800</v>
      </c>
      <c r="L20" s="25">
        <v>2083200</v>
      </c>
      <c r="M20" s="29">
        <v>45724</v>
      </c>
      <c r="N20" s="29">
        <v>45721</v>
      </c>
      <c r="O20" s="25" t="s">
        <v>31</v>
      </c>
      <c r="P20" s="25" t="s">
        <v>32</v>
      </c>
      <c r="Q20" s="29">
        <v>45658</v>
      </c>
      <c r="R20" s="29">
        <v>228279</v>
      </c>
      <c r="S20" s="29"/>
      <c r="T20" s="29"/>
      <c r="U20" s="29"/>
      <c r="V20" s="43"/>
      <c r="W20" s="43"/>
      <c r="X20" s="43"/>
    </row>
    <row r="21" spans="1:24" s="19" customFormat="1" ht="24" customHeight="1" x14ac:dyDescent="0.2">
      <c r="A21" s="19" t="str">
        <f t="shared" si="1"/>
        <v>อ่างเก็บน้ำห้วยสมัยลำปาง</v>
      </c>
      <c r="B21" s="20">
        <f>SUBTOTAL(103,$J$8:J21)</f>
        <v>14</v>
      </c>
      <c r="C21" s="27">
        <v>25251537</v>
      </c>
      <c r="D21" s="28" t="s">
        <v>172</v>
      </c>
      <c r="E21" s="25" t="s">
        <v>41</v>
      </c>
      <c r="F21" s="25" t="s">
        <v>57</v>
      </c>
      <c r="G21" s="25" t="s">
        <v>28</v>
      </c>
      <c r="H21" s="25" t="s">
        <v>173</v>
      </c>
      <c r="I21" s="25" t="s">
        <v>162</v>
      </c>
      <c r="J21" s="25" t="s">
        <v>30</v>
      </c>
      <c r="K21" s="25">
        <v>546200</v>
      </c>
      <c r="L21" s="25">
        <v>1979200</v>
      </c>
      <c r="M21" s="30"/>
      <c r="N21" s="30"/>
      <c r="O21" s="25" t="s">
        <v>31</v>
      </c>
      <c r="P21" s="25" t="s">
        <v>32</v>
      </c>
      <c r="Q21" s="29">
        <v>45658</v>
      </c>
      <c r="R21" s="29">
        <v>228522</v>
      </c>
      <c r="S21" s="29"/>
      <c r="T21" s="29"/>
      <c r="U21" s="29"/>
      <c r="V21" s="43"/>
      <c r="W21" s="43"/>
      <c r="X21" s="43"/>
    </row>
    <row r="22" spans="1:24" s="19" customFormat="1" ht="24" customHeight="1" x14ac:dyDescent="0.2">
      <c r="A22" s="19" t="str">
        <f t="shared" si="1"/>
        <v>อ่างเก็บน้ำแม่มอนลำปาง</v>
      </c>
      <c r="B22" s="20">
        <f>SUBTOTAL(103,$J$8:J22)</f>
        <v>15</v>
      </c>
      <c r="C22" s="27"/>
      <c r="D22" s="28" t="s">
        <v>138</v>
      </c>
      <c r="E22" s="25" t="s">
        <v>26</v>
      </c>
      <c r="F22" s="25" t="s">
        <v>27</v>
      </c>
      <c r="G22" s="25" t="s">
        <v>28</v>
      </c>
      <c r="H22" s="25" t="s">
        <v>136</v>
      </c>
      <c r="I22" s="25" t="s">
        <v>132</v>
      </c>
      <c r="J22" s="25" t="s">
        <v>30</v>
      </c>
      <c r="K22" s="25">
        <v>571097</v>
      </c>
      <c r="L22" s="25">
        <v>2005153</v>
      </c>
      <c r="M22" s="29">
        <v>45296</v>
      </c>
      <c r="N22" s="29">
        <v>45296</v>
      </c>
      <c r="O22" s="25" t="s">
        <v>31</v>
      </c>
      <c r="P22" s="25" t="s">
        <v>32</v>
      </c>
      <c r="Q22" s="29">
        <v>45662</v>
      </c>
      <c r="R22" s="29">
        <v>228551</v>
      </c>
      <c r="S22" s="29"/>
      <c r="T22" s="29"/>
      <c r="U22" s="29"/>
      <c r="V22" s="43"/>
      <c r="W22" s="43"/>
      <c r="X22" s="43"/>
    </row>
    <row r="23" spans="1:24" s="19" customFormat="1" ht="24" customHeight="1" x14ac:dyDescent="0.2">
      <c r="A23" s="19" t="str">
        <f t="shared" si="1"/>
        <v>อ่างเก็บน้ำแม่ฮามลำปาง</v>
      </c>
      <c r="B23" s="20">
        <f>SUBTOTAL(103,$J$8:J23)</f>
        <v>16</v>
      </c>
      <c r="C23" s="27">
        <v>25250339</v>
      </c>
      <c r="D23" s="28" t="s">
        <v>25</v>
      </c>
      <c r="E23" s="25" t="s">
        <v>26</v>
      </c>
      <c r="F23" s="25" t="s">
        <v>27</v>
      </c>
      <c r="G23" s="25" t="s">
        <v>28</v>
      </c>
      <c r="H23" s="25" t="s">
        <v>29</v>
      </c>
      <c r="I23" s="25" t="s">
        <v>29</v>
      </c>
      <c r="J23" s="25" t="s">
        <v>30</v>
      </c>
      <c r="K23" s="25">
        <v>535400</v>
      </c>
      <c r="L23" s="25">
        <v>2007600</v>
      </c>
      <c r="M23" s="29">
        <v>44934</v>
      </c>
      <c r="N23" s="29">
        <v>44934</v>
      </c>
      <c r="O23" s="25" t="s">
        <v>31</v>
      </c>
      <c r="P23" s="25" t="s">
        <v>32</v>
      </c>
      <c r="Q23" s="29">
        <v>45658</v>
      </c>
      <c r="R23" s="29">
        <v>228583</v>
      </c>
      <c r="S23" s="29"/>
      <c r="T23" s="29"/>
      <c r="U23" s="29"/>
      <c r="V23" s="43"/>
      <c r="W23" s="43"/>
      <c r="X23" s="43"/>
    </row>
    <row r="24" spans="1:24" s="19" customFormat="1" ht="24" customHeight="1" x14ac:dyDescent="0.2">
      <c r="A24" s="19" t="str">
        <f t="shared" si="1"/>
        <v>อ่างเก็บน้ำแม่ตาลน้อยลำปาง</v>
      </c>
      <c r="B24" s="20">
        <f>SUBTOTAL(103,$J$8:J24)</f>
        <v>17</v>
      </c>
      <c r="C24" s="27">
        <v>25261505</v>
      </c>
      <c r="D24" s="28" t="s">
        <v>220</v>
      </c>
      <c r="E24" s="25" t="s">
        <v>26</v>
      </c>
      <c r="F24" s="25" t="s">
        <v>27</v>
      </c>
      <c r="G24" s="25" t="s">
        <v>28</v>
      </c>
      <c r="H24" s="25" t="s">
        <v>219</v>
      </c>
      <c r="I24" s="25" t="s">
        <v>209</v>
      </c>
      <c r="J24" s="25" t="s">
        <v>30</v>
      </c>
      <c r="K24" s="25">
        <v>527000</v>
      </c>
      <c r="L24" s="25">
        <v>2035500</v>
      </c>
      <c r="M24" s="29">
        <v>13955</v>
      </c>
      <c r="N24" s="30"/>
      <c r="O24" s="25" t="s">
        <v>31</v>
      </c>
      <c r="P24" s="25" t="s">
        <v>32</v>
      </c>
      <c r="Q24" s="29">
        <v>46023</v>
      </c>
      <c r="R24" s="29">
        <v>228644</v>
      </c>
      <c r="S24" s="29"/>
      <c r="T24" s="29"/>
      <c r="U24" s="29"/>
      <c r="V24" s="43"/>
      <c r="W24" s="43"/>
      <c r="X24" s="43"/>
    </row>
    <row r="25" spans="1:24" s="19" customFormat="1" ht="24" customHeight="1" x14ac:dyDescent="0.2">
      <c r="A25" s="19" t="str">
        <f t="shared" si="1"/>
        <v>อ่างเก็บน้ำห้วยเป้งลำปาง</v>
      </c>
      <c r="B25" s="20">
        <f>SUBTOTAL(103,$J$8:J25)</f>
        <v>18</v>
      </c>
      <c r="C25" s="27">
        <v>25260016</v>
      </c>
      <c r="D25" s="28" t="s">
        <v>102</v>
      </c>
      <c r="E25" s="25" t="s">
        <v>26</v>
      </c>
      <c r="F25" s="25" t="s">
        <v>27</v>
      </c>
      <c r="G25" s="25" t="s">
        <v>28</v>
      </c>
      <c r="H25" s="25" t="s">
        <v>100</v>
      </c>
      <c r="I25" s="25" t="s">
        <v>95</v>
      </c>
      <c r="J25" s="25" t="s">
        <v>30</v>
      </c>
      <c r="K25" s="25">
        <v>552600</v>
      </c>
      <c r="L25" s="25">
        <v>2048700</v>
      </c>
      <c r="M25" s="29">
        <v>45676</v>
      </c>
      <c r="N25" s="29">
        <v>45676</v>
      </c>
      <c r="O25" s="25" t="s">
        <v>31</v>
      </c>
      <c r="P25" s="25" t="s">
        <v>32</v>
      </c>
      <c r="Q25" s="29">
        <v>46023</v>
      </c>
      <c r="R25" s="29">
        <v>228887</v>
      </c>
      <c r="S25" s="29"/>
      <c r="T25" s="29"/>
      <c r="U25" s="29"/>
      <c r="V25" s="43"/>
      <c r="W25" s="43"/>
      <c r="X25" s="43"/>
    </row>
    <row r="26" spans="1:24" s="19" customFormat="1" ht="24" customHeight="1" x14ac:dyDescent="0.2">
      <c r="A26" s="19" t="str">
        <f t="shared" si="1"/>
        <v>ฝายแม่สะเลียมลำปาง</v>
      </c>
      <c r="B26" s="20">
        <f>SUBTOTAL(103,$J$8:J26)</f>
        <v>19</v>
      </c>
      <c r="C26" s="27">
        <v>25260341</v>
      </c>
      <c r="D26" s="28" t="s">
        <v>168</v>
      </c>
      <c r="E26" s="25" t="s">
        <v>36</v>
      </c>
      <c r="F26" s="25" t="s">
        <v>27</v>
      </c>
      <c r="G26" s="25" t="s">
        <v>28</v>
      </c>
      <c r="H26" s="25" t="s">
        <v>167</v>
      </c>
      <c r="I26" s="25" t="s">
        <v>162</v>
      </c>
      <c r="J26" s="25" t="s">
        <v>30</v>
      </c>
      <c r="K26" s="25">
        <v>539359</v>
      </c>
      <c r="L26" s="25">
        <v>1985574</v>
      </c>
      <c r="M26" s="29">
        <v>44934</v>
      </c>
      <c r="N26" s="29">
        <v>44934</v>
      </c>
      <c r="O26" s="25" t="s">
        <v>31</v>
      </c>
      <c r="P26" s="25" t="s">
        <v>32</v>
      </c>
      <c r="Q26" s="29">
        <v>46023</v>
      </c>
      <c r="R26" s="29">
        <v>228917</v>
      </c>
      <c r="S26" s="29"/>
      <c r="T26" s="29"/>
      <c r="U26" s="29"/>
      <c r="V26" s="43"/>
      <c r="W26" s="43"/>
      <c r="X26" s="43"/>
    </row>
    <row r="27" spans="1:24" s="19" customFormat="1" ht="24" customHeight="1" x14ac:dyDescent="0.2">
      <c r="A27" s="19" t="str">
        <f t="shared" si="1"/>
        <v>อ่างเก็บน้ำแม่ปราบลำปาง</v>
      </c>
      <c r="B27" s="20">
        <f>SUBTOTAL(103,$J$8:J27)</f>
        <v>20</v>
      </c>
      <c r="C27" s="27">
        <v>25260342</v>
      </c>
      <c r="D27" s="28" t="s">
        <v>160</v>
      </c>
      <c r="E27" s="25" t="s">
        <v>26</v>
      </c>
      <c r="F27" s="25" t="s">
        <v>27</v>
      </c>
      <c r="G27" s="25" t="s">
        <v>28</v>
      </c>
      <c r="H27" s="25" t="s">
        <v>161</v>
      </c>
      <c r="I27" s="25" t="s">
        <v>162</v>
      </c>
      <c r="J27" s="25" t="s">
        <v>30</v>
      </c>
      <c r="K27" s="25">
        <v>525800</v>
      </c>
      <c r="L27" s="25">
        <v>1985800</v>
      </c>
      <c r="M27" s="29">
        <v>44934</v>
      </c>
      <c r="N27" s="29">
        <v>44934</v>
      </c>
      <c r="O27" s="25" t="s">
        <v>31</v>
      </c>
      <c r="P27" s="25" t="s">
        <v>32</v>
      </c>
      <c r="Q27" s="29">
        <v>46023</v>
      </c>
      <c r="R27" s="29">
        <v>228956</v>
      </c>
      <c r="S27" s="29"/>
      <c r="T27" s="29"/>
      <c r="U27" s="29"/>
      <c r="V27" s="43"/>
      <c r="W27" s="43"/>
      <c r="X27" s="43"/>
    </row>
    <row r="28" spans="1:24" s="19" customFormat="1" ht="24" customHeight="1" x14ac:dyDescent="0.2">
      <c r="A28" s="19" t="str">
        <f t="shared" si="1"/>
        <v>อ่างเก็บน้ำแม่ทรายคำลำปาง</v>
      </c>
      <c r="B28" s="20">
        <f>SUBTOTAL(103,$J$8:J28)</f>
        <v>21</v>
      </c>
      <c r="C28" s="27">
        <v>25270015</v>
      </c>
      <c r="D28" s="28" t="s">
        <v>116</v>
      </c>
      <c r="E28" s="25" t="s">
        <v>41</v>
      </c>
      <c r="F28" s="25" t="s">
        <v>99</v>
      </c>
      <c r="G28" s="25" t="s">
        <v>28</v>
      </c>
      <c r="H28" s="25" t="s">
        <v>117</v>
      </c>
      <c r="I28" s="25" t="s">
        <v>115</v>
      </c>
      <c r="J28" s="25" t="s">
        <v>30</v>
      </c>
      <c r="K28" s="25">
        <v>555327</v>
      </c>
      <c r="L28" s="25">
        <v>2038142</v>
      </c>
      <c r="M28" s="29">
        <v>43892</v>
      </c>
      <c r="N28" s="29">
        <v>43892</v>
      </c>
      <c r="O28" s="25" t="s">
        <v>31</v>
      </c>
      <c r="P28" s="25" t="s">
        <v>32</v>
      </c>
      <c r="Q28" s="29">
        <v>46388</v>
      </c>
      <c r="R28" s="29">
        <v>229313</v>
      </c>
      <c r="S28" s="43"/>
      <c r="T28" s="43"/>
      <c r="U28" s="43"/>
      <c r="V28" s="43"/>
      <c r="W28" s="43"/>
      <c r="X28" s="43"/>
    </row>
    <row r="29" spans="1:24" s="19" customFormat="1" ht="24" customHeight="1" x14ac:dyDescent="0.2">
      <c r="A29" s="19" t="str">
        <f t="shared" si="1"/>
        <v>อ่างเก็บน้ำห้วยสามขาลำปาง</v>
      </c>
      <c r="B29" s="20">
        <f>SUBTOTAL(103,$J$8:J29)</f>
        <v>22</v>
      </c>
      <c r="C29" s="27">
        <v>25271088</v>
      </c>
      <c r="D29" s="28" t="s">
        <v>139</v>
      </c>
      <c r="E29" s="25" t="s">
        <v>26</v>
      </c>
      <c r="F29" s="25" t="s">
        <v>27</v>
      </c>
      <c r="G29" s="25" t="s">
        <v>28</v>
      </c>
      <c r="H29" s="25" t="s">
        <v>136</v>
      </c>
      <c r="I29" s="25" t="s">
        <v>132</v>
      </c>
      <c r="J29" s="25" t="s">
        <v>30</v>
      </c>
      <c r="K29" s="25">
        <v>574243</v>
      </c>
      <c r="L29" s="25">
        <v>2003187</v>
      </c>
      <c r="M29" s="29">
        <v>46397</v>
      </c>
      <c r="N29" s="29">
        <v>46397</v>
      </c>
      <c r="O29" s="25" t="s">
        <v>31</v>
      </c>
      <c r="P29" s="25" t="s">
        <v>32</v>
      </c>
      <c r="Q29" s="29">
        <v>46388</v>
      </c>
      <c r="R29" s="29">
        <v>229313</v>
      </c>
      <c r="S29" s="43"/>
      <c r="T29" s="43"/>
      <c r="U29" s="43"/>
      <c r="V29" s="43"/>
      <c r="W29" s="43"/>
      <c r="X29" s="43"/>
    </row>
    <row r="30" spans="1:24" s="19" customFormat="1" ht="24" customHeight="1" x14ac:dyDescent="0.2">
      <c r="A30" s="19" t="str">
        <f t="shared" si="1"/>
        <v>อ่างเก็บน้ำแม่ห้วยหลวงลำปาง</v>
      </c>
      <c r="B30" s="20">
        <f>SUBTOTAL(103,$J$8:J30)</f>
        <v>23</v>
      </c>
      <c r="C30" s="27">
        <v>25270006</v>
      </c>
      <c r="D30" s="28" t="s">
        <v>174</v>
      </c>
      <c r="E30" s="25" t="s">
        <v>41</v>
      </c>
      <c r="F30" s="25" t="s">
        <v>99</v>
      </c>
      <c r="G30" s="25" t="s">
        <v>28</v>
      </c>
      <c r="H30" s="25" t="s">
        <v>173</v>
      </c>
      <c r="I30" s="25" t="s">
        <v>162</v>
      </c>
      <c r="J30" s="25" t="s">
        <v>30</v>
      </c>
      <c r="K30" s="25">
        <v>543410</v>
      </c>
      <c r="L30" s="25">
        <v>1977184</v>
      </c>
      <c r="M30" s="29">
        <v>44934</v>
      </c>
      <c r="N30" s="29">
        <v>44934</v>
      </c>
      <c r="O30" s="25" t="s">
        <v>31</v>
      </c>
      <c r="P30" s="25" t="s">
        <v>32</v>
      </c>
      <c r="Q30" s="29">
        <v>46388</v>
      </c>
      <c r="R30" s="29">
        <v>229313</v>
      </c>
      <c r="S30" s="43"/>
      <c r="T30" s="43"/>
      <c r="U30" s="43"/>
      <c r="V30" s="43"/>
      <c r="W30" s="43"/>
      <c r="X30" s="43"/>
    </row>
    <row r="31" spans="1:24" s="19" customFormat="1" ht="24" customHeight="1" x14ac:dyDescent="0.2">
      <c r="A31" s="19" t="str">
        <f t="shared" si="1"/>
        <v>ฝายแม่เสริม (เวียงรัง)ลำปาง</v>
      </c>
      <c r="B31" s="20">
        <f>SUBTOTAL(103,$J$8:J31)</f>
        <v>24</v>
      </c>
      <c r="C31" s="27">
        <v>25270324</v>
      </c>
      <c r="D31" s="28" t="s">
        <v>185</v>
      </c>
      <c r="E31" s="25" t="s">
        <v>36</v>
      </c>
      <c r="F31" s="25" t="s">
        <v>27</v>
      </c>
      <c r="G31" s="25" t="s">
        <v>28</v>
      </c>
      <c r="H31" s="25" t="s">
        <v>183</v>
      </c>
      <c r="I31" s="25" t="s">
        <v>178</v>
      </c>
      <c r="J31" s="25" t="s">
        <v>30</v>
      </c>
      <c r="K31" s="25">
        <v>514000</v>
      </c>
      <c r="L31" s="25">
        <v>1997500</v>
      </c>
      <c r="M31" s="29">
        <v>44934</v>
      </c>
      <c r="N31" s="29">
        <v>44934</v>
      </c>
      <c r="O31" s="25" t="s">
        <v>31</v>
      </c>
      <c r="P31" s="25" t="s">
        <v>32</v>
      </c>
      <c r="Q31" s="29">
        <v>46388</v>
      </c>
      <c r="R31" s="29">
        <v>229313</v>
      </c>
      <c r="S31" s="43"/>
      <c r="T31" s="43"/>
      <c r="U31" s="43"/>
      <c r="V31" s="43"/>
      <c r="W31" s="43"/>
      <c r="X31" s="43"/>
    </row>
    <row r="32" spans="1:24" s="19" customFormat="1" ht="24" customHeight="1" x14ac:dyDescent="0.2">
      <c r="A32" s="19" t="str">
        <f t="shared" si="1"/>
        <v>อ่างเก็บน้ำแม่ยองลำปาง</v>
      </c>
      <c r="B32" s="20">
        <f>SUBTOTAL(103,$J$8:J32)</f>
        <v>25</v>
      </c>
      <c r="C32" s="27">
        <v>25281090</v>
      </c>
      <c r="D32" s="28" t="s">
        <v>163</v>
      </c>
      <c r="E32" s="25" t="s">
        <v>26</v>
      </c>
      <c r="F32" s="25" t="s">
        <v>27</v>
      </c>
      <c r="G32" s="25" t="s">
        <v>28</v>
      </c>
      <c r="H32" s="25" t="s">
        <v>161</v>
      </c>
      <c r="I32" s="25" t="s">
        <v>162</v>
      </c>
      <c r="J32" s="25" t="s">
        <v>30</v>
      </c>
      <c r="K32" s="25">
        <v>526600</v>
      </c>
      <c r="L32" s="25">
        <v>1981200</v>
      </c>
      <c r="M32" s="29">
        <v>46397</v>
      </c>
      <c r="N32" s="29">
        <v>46397</v>
      </c>
      <c r="O32" s="25" t="s">
        <v>31</v>
      </c>
      <c r="P32" s="25" t="s">
        <v>32</v>
      </c>
      <c r="Q32" s="29">
        <v>46753</v>
      </c>
      <c r="R32" s="29">
        <v>229374</v>
      </c>
      <c r="S32" s="43"/>
      <c r="T32" s="43"/>
      <c r="U32" s="43"/>
      <c r="V32" s="43"/>
      <c r="W32" s="43"/>
      <c r="X32" s="43"/>
    </row>
    <row r="33" spans="1:24" s="19" customFormat="1" ht="24" customHeight="1" x14ac:dyDescent="0.2">
      <c r="A33" s="19" t="str">
        <f t="shared" si="1"/>
        <v>ฝายห้วยหลวงลำปาง</v>
      </c>
      <c r="B33" s="20">
        <f>SUBTOTAL(103,$J$8:J33)</f>
        <v>26</v>
      </c>
      <c r="C33" s="27">
        <v>25281096</v>
      </c>
      <c r="D33" s="28" t="s">
        <v>171</v>
      </c>
      <c r="E33" s="25" t="s">
        <v>36</v>
      </c>
      <c r="F33" s="25" t="s">
        <v>27</v>
      </c>
      <c r="G33" s="25" t="s">
        <v>28</v>
      </c>
      <c r="H33" s="25" t="s">
        <v>162</v>
      </c>
      <c r="I33" s="25" t="s">
        <v>162</v>
      </c>
      <c r="J33" s="25" t="s">
        <v>30</v>
      </c>
      <c r="K33" s="25">
        <v>533359</v>
      </c>
      <c r="L33" s="25">
        <v>1975574</v>
      </c>
      <c r="M33" s="29">
        <v>46397</v>
      </c>
      <c r="N33" s="29">
        <v>46397</v>
      </c>
      <c r="O33" s="25" t="s">
        <v>31</v>
      </c>
      <c r="P33" s="25" t="s">
        <v>32</v>
      </c>
      <c r="Q33" s="29">
        <v>46753</v>
      </c>
      <c r="R33" s="29">
        <v>229374</v>
      </c>
      <c r="S33" s="43"/>
      <c r="T33" s="43"/>
      <c r="U33" s="43"/>
      <c r="V33" s="43"/>
      <c r="W33" s="43"/>
      <c r="X33" s="43"/>
    </row>
    <row r="34" spans="1:24" s="19" customFormat="1" ht="24" customHeight="1" x14ac:dyDescent="0.2">
      <c r="A34" s="19" t="str">
        <f t="shared" si="1"/>
        <v>อ่างเก็บน้ำแม่ไพรลำปาง</v>
      </c>
      <c r="B34" s="20">
        <f>SUBTOTAL(103,$J$8:J34)</f>
        <v>27</v>
      </c>
      <c r="C34" s="27">
        <v>25281450</v>
      </c>
      <c r="D34" s="28" t="s">
        <v>216</v>
      </c>
      <c r="E34" s="25" t="s">
        <v>41</v>
      </c>
      <c r="F34" s="25" t="s">
        <v>27</v>
      </c>
      <c r="G34" s="25" t="s">
        <v>28</v>
      </c>
      <c r="H34" s="25" t="s">
        <v>217</v>
      </c>
      <c r="I34" s="25" t="s">
        <v>209</v>
      </c>
      <c r="J34" s="25" t="s">
        <v>30</v>
      </c>
      <c r="K34" s="25">
        <v>537349</v>
      </c>
      <c r="L34" s="25">
        <v>2037268</v>
      </c>
      <c r="M34" s="29">
        <v>229114</v>
      </c>
      <c r="N34" s="30"/>
      <c r="O34" s="25" t="s">
        <v>31</v>
      </c>
      <c r="P34" s="25" t="s">
        <v>32</v>
      </c>
      <c r="Q34" s="29">
        <v>46753</v>
      </c>
      <c r="R34" s="29">
        <v>229740</v>
      </c>
      <c r="S34" s="43"/>
      <c r="T34" s="43"/>
      <c r="U34" s="43"/>
      <c r="V34" s="43"/>
      <c r="W34" s="43"/>
      <c r="X34" s="43"/>
    </row>
    <row r="35" spans="1:24" s="19" customFormat="1" ht="24" customHeight="1" x14ac:dyDescent="0.2">
      <c r="A35" s="19" t="str">
        <f t="shared" si="1"/>
        <v>อ่างเก็บน้ำห้วยเกี๋ยงลำปาง</v>
      </c>
      <c r="B35" s="20">
        <f>SUBTOTAL(103,$J$8:J35)</f>
        <v>28</v>
      </c>
      <c r="C35" s="27">
        <v>25290017</v>
      </c>
      <c r="D35" s="28" t="s">
        <v>98</v>
      </c>
      <c r="E35" s="25" t="s">
        <v>41</v>
      </c>
      <c r="F35" s="25" t="s">
        <v>27</v>
      </c>
      <c r="G35" s="25" t="s">
        <v>28</v>
      </c>
      <c r="H35" s="25" t="s">
        <v>208</v>
      </c>
      <c r="I35" s="25" t="s">
        <v>209</v>
      </c>
      <c r="J35" s="25" t="s">
        <v>30</v>
      </c>
      <c r="K35" s="25">
        <v>522141</v>
      </c>
      <c r="L35" s="25">
        <v>2019144</v>
      </c>
      <c r="M35" s="29">
        <v>45676</v>
      </c>
      <c r="N35" s="29">
        <v>45676</v>
      </c>
      <c r="O35" s="25" t="s">
        <v>31</v>
      </c>
      <c r="P35" s="25" t="s">
        <v>32</v>
      </c>
      <c r="Q35" s="29">
        <v>47119</v>
      </c>
      <c r="R35" s="29">
        <v>230044</v>
      </c>
      <c r="S35" s="43"/>
      <c r="T35" s="43"/>
      <c r="U35" s="43"/>
      <c r="V35" s="43"/>
      <c r="W35" s="43"/>
      <c r="X35" s="43"/>
    </row>
    <row r="36" spans="1:24" s="19" customFormat="1" ht="24" customHeight="1" x14ac:dyDescent="0.2">
      <c r="A36" s="19" t="str">
        <f t="shared" si="1"/>
        <v>อ่างเก็บน้ำห้วยส้มลำปาง</v>
      </c>
      <c r="B36" s="20">
        <f>SUBTOTAL(103,$J$8:J36)</f>
        <v>29</v>
      </c>
      <c r="C36" s="27">
        <v>25302240</v>
      </c>
      <c r="D36" s="28" t="s">
        <v>61</v>
      </c>
      <c r="E36" s="25" t="s">
        <v>26</v>
      </c>
      <c r="F36" s="25" t="s">
        <v>27</v>
      </c>
      <c r="G36" s="25" t="s">
        <v>28</v>
      </c>
      <c r="H36" s="25" t="s">
        <v>132</v>
      </c>
      <c r="I36" s="25" t="s">
        <v>132</v>
      </c>
      <c r="J36" s="25" t="s">
        <v>30</v>
      </c>
      <c r="K36" s="25">
        <v>562500</v>
      </c>
      <c r="L36" s="25">
        <v>2014600</v>
      </c>
      <c r="M36" s="30"/>
      <c r="N36" s="29">
        <v>14340</v>
      </c>
      <c r="O36" s="25" t="s">
        <v>31</v>
      </c>
      <c r="P36" s="25" t="s">
        <v>44</v>
      </c>
      <c r="Q36" s="29">
        <v>10959</v>
      </c>
      <c r="R36" s="29">
        <v>230105</v>
      </c>
      <c r="S36" s="43"/>
      <c r="T36" s="43"/>
      <c r="U36" s="43"/>
      <c r="V36" s="43"/>
      <c r="W36" s="43"/>
      <c r="X36" s="43"/>
    </row>
    <row r="37" spans="1:24" s="19" customFormat="1" ht="24" customHeight="1" x14ac:dyDescent="0.2">
      <c r="A37" s="19" t="str">
        <f t="shared" si="1"/>
        <v>อ่างเก็บน้ำแม่ไฮลำปาง</v>
      </c>
      <c r="B37" s="20">
        <f>SUBTOTAL(103,$J$8:J37)</f>
        <v>30</v>
      </c>
      <c r="C37" s="27">
        <v>25300337</v>
      </c>
      <c r="D37" s="28" t="s">
        <v>40</v>
      </c>
      <c r="E37" s="25" t="s">
        <v>41</v>
      </c>
      <c r="F37" s="25" t="s">
        <v>27</v>
      </c>
      <c r="G37" s="25" t="s">
        <v>28</v>
      </c>
      <c r="H37" s="25" t="s">
        <v>42</v>
      </c>
      <c r="I37" s="25" t="s">
        <v>29</v>
      </c>
      <c r="J37" s="25" t="s">
        <v>30</v>
      </c>
      <c r="K37" s="25">
        <v>534343</v>
      </c>
      <c r="L37" s="25">
        <v>2004620</v>
      </c>
      <c r="M37" s="29">
        <v>44934</v>
      </c>
      <c r="N37" s="29">
        <v>44934</v>
      </c>
      <c r="O37" s="25" t="s">
        <v>31</v>
      </c>
      <c r="P37" s="25" t="s">
        <v>32</v>
      </c>
      <c r="Q37" s="29">
        <v>10959</v>
      </c>
      <c r="R37" s="29">
        <v>230362</v>
      </c>
      <c r="S37" s="43"/>
      <c r="T37" s="43"/>
      <c r="U37" s="43"/>
      <c r="V37" s="43"/>
      <c r="W37" s="43"/>
      <c r="X37" s="43"/>
    </row>
    <row r="38" spans="1:24" s="19" customFormat="1" ht="24" customHeight="1" x14ac:dyDescent="0.2">
      <c r="A38" s="19" t="str">
        <f t="shared" si="1"/>
        <v>อ่างเก็บน้ำแม่ธิลำปาง</v>
      </c>
      <c r="B38" s="20">
        <f>SUBTOTAL(103,$J$8:J38)</f>
        <v>31</v>
      </c>
      <c r="C38" s="27">
        <v>25301534</v>
      </c>
      <c r="D38" s="28" t="s">
        <v>47</v>
      </c>
      <c r="E38" s="25" t="s">
        <v>41</v>
      </c>
      <c r="F38" s="25" t="s">
        <v>27</v>
      </c>
      <c r="G38" s="25" t="s">
        <v>28</v>
      </c>
      <c r="H38" s="25" t="s">
        <v>48</v>
      </c>
      <c r="I38" s="25" t="s">
        <v>29</v>
      </c>
      <c r="J38" s="25" t="s">
        <v>30</v>
      </c>
      <c r="K38" s="25">
        <v>536819</v>
      </c>
      <c r="L38" s="25">
        <v>2001014</v>
      </c>
      <c r="M38" s="29">
        <v>229727</v>
      </c>
      <c r="N38" s="29"/>
      <c r="O38" s="25" t="s">
        <v>31</v>
      </c>
      <c r="P38" s="25" t="s">
        <v>32</v>
      </c>
      <c r="Q38" s="29">
        <v>10959</v>
      </c>
      <c r="R38" s="29">
        <v>230409</v>
      </c>
      <c r="S38" s="43"/>
      <c r="T38" s="43"/>
      <c r="U38" s="43"/>
      <c r="V38" s="43"/>
      <c r="W38" s="43"/>
      <c r="X38" s="43"/>
    </row>
    <row r="39" spans="1:24" s="19" customFormat="1" ht="24" customHeight="1" x14ac:dyDescent="0.2">
      <c r="A39" s="19" t="str">
        <f t="shared" si="1"/>
        <v>อ่างเก็บน้ำห้วยปอบลำปาง</v>
      </c>
      <c r="B39" s="20">
        <f>SUBTOTAL(103,$J$8:J39)</f>
        <v>32</v>
      </c>
      <c r="C39" s="27">
        <v>25311502</v>
      </c>
      <c r="D39" s="28" t="s">
        <v>68</v>
      </c>
      <c r="E39" s="25" t="s">
        <v>26</v>
      </c>
      <c r="F39" s="25" t="s">
        <v>27</v>
      </c>
      <c r="G39" s="25" t="s">
        <v>28</v>
      </c>
      <c r="H39" s="25" t="s">
        <v>66</v>
      </c>
      <c r="I39" s="25" t="s">
        <v>64</v>
      </c>
      <c r="J39" s="25" t="s">
        <v>30</v>
      </c>
      <c r="K39" s="25">
        <v>567834</v>
      </c>
      <c r="L39" s="25">
        <v>2079707</v>
      </c>
      <c r="M39" s="30"/>
      <c r="N39" s="30"/>
      <c r="O39" s="25" t="s">
        <v>31</v>
      </c>
      <c r="P39" s="25" t="s">
        <v>32</v>
      </c>
      <c r="Q39" s="29">
        <v>11324</v>
      </c>
      <c r="R39" s="29">
        <v>230470</v>
      </c>
      <c r="S39" s="43"/>
      <c r="T39" s="43"/>
      <c r="U39" s="43"/>
      <c r="V39" s="43"/>
      <c r="W39" s="43"/>
      <c r="X39" s="43"/>
    </row>
    <row r="40" spans="1:24" s="19" customFormat="1" ht="24" customHeight="1" x14ac:dyDescent="0.2">
      <c r="A40" s="19" t="str">
        <f t="shared" ref="A40:A75" si="2">D40&amp;J40</f>
        <v>อ่างเก็บน้ำแม่ทกลำปาง</v>
      </c>
      <c r="B40" s="20">
        <f>SUBTOTAL(103,$J$8:J40)</f>
        <v>33</v>
      </c>
      <c r="C40" s="27">
        <v>25311094</v>
      </c>
      <c r="D40" s="28" t="s">
        <v>170</v>
      </c>
      <c r="E40" s="25" t="s">
        <v>41</v>
      </c>
      <c r="F40" s="25" t="s">
        <v>27</v>
      </c>
      <c r="G40" s="25" t="s">
        <v>28</v>
      </c>
      <c r="H40" s="25" t="s">
        <v>162</v>
      </c>
      <c r="I40" s="25" t="s">
        <v>162</v>
      </c>
      <c r="J40" s="25" t="s">
        <v>30</v>
      </c>
      <c r="K40" s="25">
        <v>537800</v>
      </c>
      <c r="L40" s="25">
        <v>1971100</v>
      </c>
      <c r="M40" s="29">
        <v>46397</v>
      </c>
      <c r="N40" s="29">
        <v>46397</v>
      </c>
      <c r="O40" s="25" t="s">
        <v>31</v>
      </c>
      <c r="P40" s="25" t="s">
        <v>32</v>
      </c>
      <c r="Q40" s="29">
        <v>11324</v>
      </c>
      <c r="R40" s="29">
        <v>230713</v>
      </c>
      <c r="S40" s="43"/>
      <c r="T40" s="43"/>
      <c r="U40" s="43"/>
      <c r="V40" s="43"/>
      <c r="W40" s="43"/>
      <c r="X40" s="43"/>
    </row>
    <row r="41" spans="1:24" s="19" customFormat="1" ht="24" customHeight="1" x14ac:dyDescent="0.2">
      <c r="A41" s="19" t="str">
        <f t="shared" si="2"/>
        <v>อ่างเก็บน้ำแม่ฟอกลำปาง</v>
      </c>
      <c r="B41" s="20">
        <f>SUBTOTAL(103,$J$8:J41)</f>
        <v>34</v>
      </c>
      <c r="C41" s="27">
        <v>25311513</v>
      </c>
      <c r="D41" s="28" t="s">
        <v>201</v>
      </c>
      <c r="E41" s="25" t="s">
        <v>26</v>
      </c>
      <c r="F41" s="25" t="s">
        <v>27</v>
      </c>
      <c r="G41" s="25" t="s">
        <v>28</v>
      </c>
      <c r="H41" s="25" t="s">
        <v>195</v>
      </c>
      <c r="I41" s="25" t="s">
        <v>178</v>
      </c>
      <c r="J41" s="25" t="s">
        <v>30</v>
      </c>
      <c r="K41" s="25">
        <v>517285</v>
      </c>
      <c r="L41" s="25">
        <v>1988386</v>
      </c>
      <c r="M41" s="29">
        <v>229424</v>
      </c>
      <c r="N41" s="30"/>
      <c r="O41" s="25" t="s">
        <v>31</v>
      </c>
      <c r="P41" s="25" t="s">
        <v>32</v>
      </c>
      <c r="Q41" s="29">
        <v>11324</v>
      </c>
      <c r="R41" s="29">
        <v>230774</v>
      </c>
      <c r="S41" s="43"/>
      <c r="T41" s="43"/>
      <c r="U41" s="43"/>
      <c r="V41" s="43"/>
      <c r="W41" s="43"/>
      <c r="X41" s="43"/>
    </row>
    <row r="42" spans="1:24" s="19" customFormat="1" ht="24" customHeight="1" x14ac:dyDescent="0.2">
      <c r="A42" s="19" t="str">
        <f t="shared" si="2"/>
        <v>อ่างเก็บน้ำห้วยแม่วะลำปาง</v>
      </c>
      <c r="B42" s="20">
        <f>SUBTOTAL(103,$J$8:J42)</f>
        <v>35</v>
      </c>
      <c r="C42" s="27"/>
      <c r="D42" s="28" t="s">
        <v>130</v>
      </c>
      <c r="E42" s="25" t="s">
        <v>41</v>
      </c>
      <c r="F42" s="25" t="s">
        <v>99</v>
      </c>
      <c r="G42" s="25" t="s">
        <v>28</v>
      </c>
      <c r="H42" s="25" t="s">
        <v>131</v>
      </c>
      <c r="I42" s="25" t="s">
        <v>132</v>
      </c>
      <c r="J42" s="25" t="s">
        <v>30</v>
      </c>
      <c r="K42" s="25">
        <v>567193</v>
      </c>
      <c r="L42" s="25">
        <v>1999506</v>
      </c>
      <c r="M42" s="30"/>
      <c r="N42" s="29">
        <v>12065</v>
      </c>
      <c r="O42" s="25" t="s">
        <v>31</v>
      </c>
      <c r="P42" s="25" t="s">
        <v>44</v>
      </c>
      <c r="Q42" s="29">
        <v>48580</v>
      </c>
      <c r="R42" s="29">
        <v>231473</v>
      </c>
      <c r="S42" s="43"/>
      <c r="T42" s="43"/>
      <c r="U42" s="43"/>
      <c r="V42" s="43"/>
      <c r="W42" s="43"/>
      <c r="X42" s="43"/>
    </row>
    <row r="43" spans="1:24" s="19" customFormat="1" ht="24" customHeight="1" x14ac:dyDescent="0.2">
      <c r="A43" s="19" t="str">
        <f t="shared" si="2"/>
        <v>อ่างเก็บน้ำแม่ต๋ำน้อยลำปาง</v>
      </c>
      <c r="B43" s="20">
        <f>SUBTOTAL(103,$J$8:J43)</f>
        <v>36</v>
      </c>
      <c r="C43" s="27">
        <v>25331508</v>
      </c>
      <c r="D43" s="28" t="s">
        <v>128</v>
      </c>
      <c r="E43" s="25" t="s">
        <v>41</v>
      </c>
      <c r="F43" s="25" t="s">
        <v>27</v>
      </c>
      <c r="G43" s="25" t="s">
        <v>28</v>
      </c>
      <c r="H43" s="25" t="s">
        <v>127</v>
      </c>
      <c r="I43" s="25" t="s">
        <v>115</v>
      </c>
      <c r="J43" s="25" t="s">
        <v>30</v>
      </c>
      <c r="K43" s="25">
        <v>539218</v>
      </c>
      <c r="L43" s="25">
        <v>2042148</v>
      </c>
      <c r="M43" s="30"/>
      <c r="N43" s="29">
        <v>47267</v>
      </c>
      <c r="O43" s="25" t="s">
        <v>31</v>
      </c>
      <c r="P43" s="25" t="s">
        <v>32</v>
      </c>
      <c r="Q43" s="29">
        <v>12070</v>
      </c>
      <c r="R43" s="29">
        <v>231505</v>
      </c>
      <c r="S43" s="43"/>
      <c r="T43" s="43"/>
      <c r="U43" s="43"/>
      <c r="V43" s="43"/>
      <c r="W43" s="43"/>
      <c r="X43" s="43"/>
    </row>
    <row r="44" spans="1:24" s="19" customFormat="1" ht="24" customHeight="1" x14ac:dyDescent="0.2">
      <c r="A44" s="19" t="str">
        <f t="shared" si="2"/>
        <v>อ่างเก็บน้ำแม่กาดลำปาง</v>
      </c>
      <c r="B44" s="20">
        <f>SUBTOTAL(103,$J$8:J44)</f>
        <v>37</v>
      </c>
      <c r="C44" s="27">
        <v>25331093</v>
      </c>
      <c r="D44" s="28" t="s">
        <v>164</v>
      </c>
      <c r="E44" s="25" t="s">
        <v>26</v>
      </c>
      <c r="F44" s="25" t="s">
        <v>27</v>
      </c>
      <c r="G44" s="25" t="s">
        <v>28</v>
      </c>
      <c r="H44" s="25" t="s">
        <v>161</v>
      </c>
      <c r="I44" s="25" t="s">
        <v>162</v>
      </c>
      <c r="J44" s="25" t="s">
        <v>30</v>
      </c>
      <c r="K44" s="25">
        <v>530100</v>
      </c>
      <c r="L44" s="25">
        <v>1977800</v>
      </c>
      <c r="M44" s="29">
        <v>46397</v>
      </c>
      <c r="N44" s="29">
        <v>46397</v>
      </c>
      <c r="O44" s="25" t="s">
        <v>31</v>
      </c>
      <c r="P44" s="25" t="s">
        <v>32</v>
      </c>
      <c r="Q44" s="29">
        <v>12055</v>
      </c>
      <c r="R44" s="29">
        <v>231505</v>
      </c>
      <c r="S44" s="43"/>
      <c r="T44" s="43"/>
      <c r="U44" s="43"/>
      <c r="V44" s="43"/>
      <c r="W44" s="43"/>
      <c r="X44" s="43"/>
    </row>
    <row r="45" spans="1:24" s="19" customFormat="1" ht="24" customHeight="1" x14ac:dyDescent="0.2">
      <c r="A45" s="19" t="str">
        <f t="shared" si="2"/>
        <v>อ่างเก็บน้ำห้วยปูลำปาง</v>
      </c>
      <c r="B45" s="20">
        <f>SUBTOTAL(103,$J$8:J45)</f>
        <v>38</v>
      </c>
      <c r="C45" s="27">
        <v>25331535</v>
      </c>
      <c r="D45" s="28" t="s">
        <v>165</v>
      </c>
      <c r="E45" s="25" t="s">
        <v>26</v>
      </c>
      <c r="F45" s="25" t="s">
        <v>27</v>
      </c>
      <c r="G45" s="25" t="s">
        <v>28</v>
      </c>
      <c r="H45" s="25" t="s">
        <v>161</v>
      </c>
      <c r="I45" s="25" t="s">
        <v>162</v>
      </c>
      <c r="J45" s="25" t="s">
        <v>30</v>
      </c>
      <c r="K45" s="25">
        <v>525700</v>
      </c>
      <c r="L45" s="25">
        <v>1982300</v>
      </c>
      <c r="M45" s="29">
        <v>229689</v>
      </c>
      <c r="N45" s="30"/>
      <c r="O45" s="25" t="s">
        <v>31</v>
      </c>
      <c r="P45" s="25" t="s">
        <v>32</v>
      </c>
      <c r="Q45" s="29">
        <v>12055</v>
      </c>
      <c r="R45" s="29">
        <v>231505</v>
      </c>
      <c r="S45" s="43"/>
      <c r="T45" s="43"/>
      <c r="U45" s="43"/>
      <c r="V45" s="43"/>
      <c r="W45" s="43"/>
      <c r="X45" s="43"/>
    </row>
    <row r="46" spans="1:24" s="19" customFormat="1" ht="24" customHeight="1" x14ac:dyDescent="0.2">
      <c r="A46" s="19" t="str">
        <f t="shared" si="2"/>
        <v>อ่างเก็บน้ำห้วยจวงลำปาง</v>
      </c>
      <c r="B46" s="20">
        <f>SUBTOTAL(103,$J$8:J46)</f>
        <v>39</v>
      </c>
      <c r="C46" s="27">
        <v>25330021</v>
      </c>
      <c r="D46" s="28" t="s">
        <v>196</v>
      </c>
      <c r="E46" s="25" t="s">
        <v>26</v>
      </c>
      <c r="F46" s="25" t="s">
        <v>27</v>
      </c>
      <c r="G46" s="25" t="s">
        <v>28</v>
      </c>
      <c r="H46" s="25" t="s">
        <v>195</v>
      </c>
      <c r="I46" s="25" t="s">
        <v>178</v>
      </c>
      <c r="J46" s="25" t="s">
        <v>30</v>
      </c>
      <c r="K46" s="25">
        <v>518400</v>
      </c>
      <c r="L46" s="25">
        <v>1980000</v>
      </c>
      <c r="M46" s="29">
        <v>46409</v>
      </c>
      <c r="N46" s="29">
        <v>46409</v>
      </c>
      <c r="O46" s="25" t="s">
        <v>31</v>
      </c>
      <c r="P46" s="25" t="s">
        <v>32</v>
      </c>
      <c r="Q46" s="29">
        <v>12055</v>
      </c>
      <c r="R46" s="29">
        <v>231505</v>
      </c>
      <c r="S46" s="43"/>
      <c r="T46" s="43"/>
      <c r="U46" s="43"/>
      <c r="V46" s="43"/>
      <c r="W46" s="43"/>
      <c r="X46" s="43"/>
    </row>
    <row r="47" spans="1:24" s="19" customFormat="1" ht="24" customHeight="1" x14ac:dyDescent="0.2">
      <c r="A47" s="19" t="str">
        <f t="shared" si="2"/>
        <v>อ่างเก็บน้ำห้วยโป่งแต้วลำปาง</v>
      </c>
      <c r="B47" s="20">
        <f>SUBTOTAL(103,$J$8:J47)</f>
        <v>40</v>
      </c>
      <c r="C47" s="27">
        <v>25330019</v>
      </c>
      <c r="D47" s="28" t="s">
        <v>197</v>
      </c>
      <c r="E47" s="25" t="s">
        <v>26</v>
      </c>
      <c r="F47" s="25" t="s">
        <v>27</v>
      </c>
      <c r="G47" s="25" t="s">
        <v>28</v>
      </c>
      <c r="H47" s="25" t="s">
        <v>195</v>
      </c>
      <c r="I47" s="25" t="s">
        <v>178</v>
      </c>
      <c r="J47" s="25" t="s">
        <v>30</v>
      </c>
      <c r="K47" s="25">
        <v>516636</v>
      </c>
      <c r="L47" s="25">
        <v>1981473</v>
      </c>
      <c r="M47" s="29">
        <v>46409</v>
      </c>
      <c r="N47" s="29">
        <v>46409</v>
      </c>
      <c r="O47" s="25" t="s">
        <v>31</v>
      </c>
      <c r="P47" s="25" t="s">
        <v>32</v>
      </c>
      <c r="Q47" s="29">
        <v>12055</v>
      </c>
      <c r="R47" s="29">
        <v>231505</v>
      </c>
      <c r="S47" s="43"/>
      <c r="T47" s="43"/>
      <c r="U47" s="43"/>
      <c r="V47" s="43"/>
      <c r="W47" s="43"/>
      <c r="X47" s="43"/>
    </row>
    <row r="48" spans="1:24" s="19" customFormat="1" ht="24" customHeight="1" x14ac:dyDescent="0.2">
      <c r="A48" s="19" t="str">
        <f t="shared" si="2"/>
        <v>ฝายห้วยสบหละลำปาง</v>
      </c>
      <c r="B48" s="20">
        <f>SUBTOTAL(103,$J$8:J48)</f>
        <v>41</v>
      </c>
      <c r="C48" s="27">
        <v>25330020</v>
      </c>
      <c r="D48" s="28" t="s">
        <v>203</v>
      </c>
      <c r="E48" s="25" t="s">
        <v>36</v>
      </c>
      <c r="F48" s="25" t="s">
        <v>27</v>
      </c>
      <c r="G48" s="25" t="s">
        <v>28</v>
      </c>
      <c r="H48" s="25" t="s">
        <v>195</v>
      </c>
      <c r="I48" s="25" t="s">
        <v>178</v>
      </c>
      <c r="J48" s="25" t="s">
        <v>30</v>
      </c>
      <c r="K48" s="25">
        <v>519100</v>
      </c>
      <c r="L48" s="25">
        <v>1978000</v>
      </c>
      <c r="M48" s="29">
        <v>46409</v>
      </c>
      <c r="N48" s="29">
        <v>46409</v>
      </c>
      <c r="O48" s="25" t="s">
        <v>31</v>
      </c>
      <c r="P48" s="25" t="s">
        <v>32</v>
      </c>
      <c r="Q48" s="29">
        <v>12055</v>
      </c>
      <c r="R48" s="29">
        <v>231505</v>
      </c>
      <c r="S48" s="43"/>
      <c r="T48" s="43"/>
      <c r="U48" s="43"/>
      <c r="V48" s="43"/>
      <c r="W48" s="43"/>
      <c r="X48" s="43"/>
    </row>
    <row r="49" spans="1:24" s="19" customFormat="1" ht="24" customHeight="1" x14ac:dyDescent="0.2">
      <c r="A49" s="19" t="str">
        <f t="shared" si="2"/>
        <v>อ่างเก็บน้ำแม่ยาวลำปาง</v>
      </c>
      <c r="B49" s="20">
        <f>SUBTOTAL(103,$J$8:J49)</f>
        <v>42</v>
      </c>
      <c r="C49" s="27">
        <v>25331510</v>
      </c>
      <c r="D49" s="28" t="s">
        <v>212</v>
      </c>
      <c r="E49" s="25" t="s">
        <v>41</v>
      </c>
      <c r="F49" s="25" t="s">
        <v>27</v>
      </c>
      <c r="G49" s="25" t="s">
        <v>28</v>
      </c>
      <c r="H49" s="25" t="s">
        <v>213</v>
      </c>
      <c r="I49" s="25" t="s">
        <v>209</v>
      </c>
      <c r="J49" s="25" t="s">
        <v>30</v>
      </c>
      <c r="K49" s="25">
        <v>524222</v>
      </c>
      <c r="L49" s="25">
        <v>2023331</v>
      </c>
      <c r="M49" s="30"/>
      <c r="N49" s="29">
        <v>14212</v>
      </c>
      <c r="O49" s="25" t="s">
        <v>31</v>
      </c>
      <c r="P49" s="25" t="s">
        <v>44</v>
      </c>
      <c r="Q49" s="29">
        <v>12055</v>
      </c>
      <c r="R49" s="29">
        <v>231505</v>
      </c>
      <c r="S49" s="43"/>
      <c r="T49" s="43"/>
      <c r="U49" s="43"/>
      <c r="V49" s="43"/>
      <c r="W49" s="43"/>
      <c r="X49" s="43"/>
    </row>
    <row r="50" spans="1:24" s="19" customFormat="1" ht="24" customHeight="1" x14ac:dyDescent="0.2">
      <c r="A50" s="19" t="str">
        <f t="shared" si="2"/>
        <v>อ่างเก็บน้ำแม่สันตอนบนลำปาง</v>
      </c>
      <c r="B50" s="20">
        <f>SUBTOTAL(103,$J$8:J50)</f>
        <v>43</v>
      </c>
      <c r="C50" s="27">
        <v>25341517</v>
      </c>
      <c r="D50" s="28" t="s">
        <v>221</v>
      </c>
      <c r="E50" s="25" t="s">
        <v>26</v>
      </c>
      <c r="F50" s="25" t="s">
        <v>27</v>
      </c>
      <c r="G50" s="25" t="s">
        <v>28</v>
      </c>
      <c r="H50" s="25" t="s">
        <v>219</v>
      </c>
      <c r="I50" s="25" t="s">
        <v>209</v>
      </c>
      <c r="J50" s="25" t="s">
        <v>30</v>
      </c>
      <c r="K50" s="25">
        <v>526226</v>
      </c>
      <c r="L50" s="25">
        <v>2029944</v>
      </c>
      <c r="M50" s="29">
        <v>231690</v>
      </c>
      <c r="N50" s="30"/>
      <c r="O50" s="25" t="s">
        <v>31</v>
      </c>
      <c r="P50" s="25" t="s">
        <v>32</v>
      </c>
      <c r="Q50" s="29">
        <v>12420</v>
      </c>
      <c r="R50" s="29">
        <v>231566</v>
      </c>
      <c r="S50" s="43"/>
      <c r="T50" s="43"/>
      <c r="U50" s="43"/>
      <c r="V50" s="43"/>
      <c r="W50" s="43"/>
      <c r="X50" s="43"/>
    </row>
    <row r="51" spans="1:24" s="19" customFormat="1" ht="24" customHeight="1" x14ac:dyDescent="0.2">
      <c r="A51" s="19" t="str">
        <f t="shared" si="2"/>
        <v>ฝายห้วยแม่หละลำปาง</v>
      </c>
      <c r="B51" s="20">
        <f>SUBTOTAL(103,$J$8:J51)</f>
        <v>44</v>
      </c>
      <c r="C51" s="27">
        <v>25340005</v>
      </c>
      <c r="D51" s="28" t="s">
        <v>51</v>
      </c>
      <c r="E51" s="25" t="s">
        <v>36</v>
      </c>
      <c r="F51" s="25" t="s">
        <v>27</v>
      </c>
      <c r="G51" s="25" t="s">
        <v>28</v>
      </c>
      <c r="H51" s="25" t="s">
        <v>52</v>
      </c>
      <c r="I51" s="25" t="s">
        <v>53</v>
      </c>
      <c r="J51" s="25" t="s">
        <v>30</v>
      </c>
      <c r="K51" s="25">
        <v>588900</v>
      </c>
      <c r="L51" s="25">
        <v>2051700</v>
      </c>
      <c r="M51" s="29">
        <v>44248</v>
      </c>
      <c r="N51" s="29">
        <v>44248</v>
      </c>
      <c r="O51" s="25" t="s">
        <v>31</v>
      </c>
      <c r="P51" s="25" t="s">
        <v>32</v>
      </c>
      <c r="Q51" s="29">
        <v>12420</v>
      </c>
      <c r="R51" s="29">
        <v>231931</v>
      </c>
      <c r="S51" s="43"/>
      <c r="T51" s="43"/>
      <c r="U51" s="43"/>
      <c r="V51" s="43"/>
      <c r="W51" s="43"/>
      <c r="X51" s="43"/>
    </row>
    <row r="52" spans="1:24" s="19" customFormat="1" ht="24" customHeight="1" x14ac:dyDescent="0.2">
      <c r="A52" s="19" t="str">
        <f t="shared" si="2"/>
        <v>อ่างเก็บน้ำแม่ตาลำปาง</v>
      </c>
      <c r="B52" s="20">
        <f>SUBTOTAL(103,$J$8:J52)</f>
        <v>45</v>
      </c>
      <c r="C52" s="27">
        <v>25350326</v>
      </c>
      <c r="D52" s="28" t="s">
        <v>67</v>
      </c>
      <c r="E52" s="25" t="s">
        <v>26</v>
      </c>
      <c r="F52" s="25" t="s">
        <v>27</v>
      </c>
      <c r="G52" s="25" t="s">
        <v>28</v>
      </c>
      <c r="H52" s="25" t="s">
        <v>66</v>
      </c>
      <c r="I52" s="25" t="s">
        <v>64</v>
      </c>
      <c r="J52" s="25" t="s">
        <v>30</v>
      </c>
      <c r="K52" s="25">
        <v>567586</v>
      </c>
      <c r="L52" s="25">
        <v>2071544</v>
      </c>
      <c r="M52" s="29">
        <v>44934</v>
      </c>
      <c r="N52" s="29">
        <v>44934</v>
      </c>
      <c r="O52" s="25" t="s">
        <v>31</v>
      </c>
      <c r="P52" s="25" t="s">
        <v>32</v>
      </c>
      <c r="Q52" s="29">
        <v>12785</v>
      </c>
      <c r="R52" s="29">
        <v>232225</v>
      </c>
      <c r="S52" s="43"/>
      <c r="T52" s="43"/>
      <c r="U52" s="43"/>
      <c r="V52" s="43"/>
      <c r="W52" s="43"/>
      <c r="X52" s="43"/>
    </row>
    <row r="53" spans="1:24" s="19" customFormat="1" ht="24" customHeight="1" x14ac:dyDescent="0.2">
      <c r="A53" s="19" t="str">
        <f t="shared" si="2"/>
        <v>อ่างเก็บน้ำแม่พริกลำปาง</v>
      </c>
      <c r="B53" s="20">
        <f>SUBTOTAL(103,$J$8:J53)</f>
        <v>46</v>
      </c>
      <c r="C53" s="27">
        <v>25350008</v>
      </c>
      <c r="D53" s="28" t="s">
        <v>146</v>
      </c>
      <c r="E53" s="25" t="s">
        <v>41</v>
      </c>
      <c r="F53" s="25" t="s">
        <v>99</v>
      </c>
      <c r="G53" s="25" t="s">
        <v>28</v>
      </c>
      <c r="H53" s="25" t="s">
        <v>142</v>
      </c>
      <c r="I53" s="25" t="s">
        <v>142</v>
      </c>
      <c r="J53" s="25" t="s">
        <v>30</v>
      </c>
      <c r="K53" s="25">
        <v>513547</v>
      </c>
      <c r="L53" s="25">
        <v>1929694</v>
      </c>
      <c r="M53" s="29">
        <v>44934</v>
      </c>
      <c r="N53" s="29">
        <v>44934</v>
      </c>
      <c r="O53" s="25" t="s">
        <v>31</v>
      </c>
      <c r="P53" s="25" t="s">
        <v>32</v>
      </c>
      <c r="Q53" s="29">
        <v>12792</v>
      </c>
      <c r="R53" s="29">
        <v>232235</v>
      </c>
      <c r="S53" s="43"/>
      <c r="T53" s="43"/>
      <c r="U53" s="43"/>
      <c r="V53" s="43"/>
      <c r="W53" s="43"/>
      <c r="X53" s="43"/>
    </row>
    <row r="54" spans="1:24" s="19" customFormat="1" ht="24" customHeight="1" x14ac:dyDescent="0.2">
      <c r="A54" s="19" t="str">
        <f t="shared" si="2"/>
        <v>อ่างเก็บน้ำห้วยแม่ปูลำปาง</v>
      </c>
      <c r="B54" s="20">
        <f>SUBTOTAL(103,$J$8:J54)</f>
        <v>47</v>
      </c>
      <c r="C54" s="27">
        <v>25362229</v>
      </c>
      <c r="D54" s="28" t="s">
        <v>182</v>
      </c>
      <c r="E54" s="25" t="s">
        <v>26</v>
      </c>
      <c r="F54" s="25" t="s">
        <v>27</v>
      </c>
      <c r="G54" s="25" t="s">
        <v>28</v>
      </c>
      <c r="H54" s="25" t="s">
        <v>183</v>
      </c>
      <c r="I54" s="25" t="s">
        <v>178</v>
      </c>
      <c r="J54" s="25" t="s">
        <v>30</v>
      </c>
      <c r="K54" s="25">
        <v>513359</v>
      </c>
      <c r="L54" s="25">
        <v>1955574</v>
      </c>
      <c r="M54" s="30"/>
      <c r="N54" s="29">
        <v>12805</v>
      </c>
      <c r="O54" s="25" t="s">
        <v>31</v>
      </c>
      <c r="P54" s="25" t="s">
        <v>44</v>
      </c>
      <c r="Q54" s="29">
        <v>13150</v>
      </c>
      <c r="R54" s="29">
        <v>232540</v>
      </c>
      <c r="S54" s="43"/>
      <c r="T54" s="43"/>
      <c r="U54" s="43"/>
      <c r="V54" s="43"/>
      <c r="W54" s="43"/>
      <c r="X54" s="43"/>
    </row>
    <row r="55" spans="1:24" s="19" customFormat="1" ht="24" customHeight="1" x14ac:dyDescent="0.2">
      <c r="A55" s="19" t="str">
        <f t="shared" si="2"/>
        <v>อ่างเก็บน้ำห้วยแม่งอนลำปาง</v>
      </c>
      <c r="B55" s="20">
        <f>SUBTOTAL(103,$J$8:J55)</f>
        <v>48</v>
      </c>
      <c r="C55" s="27">
        <v>25361279</v>
      </c>
      <c r="D55" s="28" t="s">
        <v>54</v>
      </c>
      <c r="E55" s="25" t="s">
        <v>41</v>
      </c>
      <c r="F55" s="25" t="s">
        <v>27</v>
      </c>
      <c r="G55" s="25" t="s">
        <v>28</v>
      </c>
      <c r="H55" s="25" t="s">
        <v>55</v>
      </c>
      <c r="I55" s="25" t="s">
        <v>53</v>
      </c>
      <c r="J55" s="25" t="s">
        <v>30</v>
      </c>
      <c r="K55" s="25">
        <v>612577</v>
      </c>
      <c r="L55" s="25">
        <v>2072483</v>
      </c>
      <c r="M55" s="29">
        <v>12878</v>
      </c>
      <c r="N55" s="29">
        <v>12895</v>
      </c>
      <c r="O55" s="25" t="s">
        <v>31</v>
      </c>
      <c r="P55" s="25" t="s">
        <v>44</v>
      </c>
      <c r="Q55" s="29">
        <v>13150</v>
      </c>
      <c r="R55" s="29">
        <v>232601</v>
      </c>
      <c r="S55" s="43"/>
      <c r="T55" s="43"/>
      <c r="U55" s="43"/>
      <c r="V55" s="43"/>
      <c r="W55" s="43"/>
      <c r="X55" s="43"/>
    </row>
    <row r="56" spans="1:24" s="19" customFormat="1" ht="24" customHeight="1" x14ac:dyDescent="0.2">
      <c r="A56" s="19" t="str">
        <f t="shared" si="2"/>
        <v>อ่างเก็บน้ำแม่ฟ้าลำปาง</v>
      </c>
      <c r="B56" s="20">
        <f>SUBTOTAL(103,$J$8:J56)</f>
        <v>49</v>
      </c>
      <c r="C56" s="27"/>
      <c r="D56" s="28" t="s">
        <v>63</v>
      </c>
      <c r="E56" s="25" t="s">
        <v>41</v>
      </c>
      <c r="F56" s="25" t="s">
        <v>57</v>
      </c>
      <c r="G56" s="25" t="s">
        <v>28</v>
      </c>
      <c r="H56" s="25" t="s">
        <v>64</v>
      </c>
      <c r="I56" s="25" t="s">
        <v>64</v>
      </c>
      <c r="J56" s="25" t="s">
        <v>30</v>
      </c>
      <c r="K56" s="25">
        <v>713359</v>
      </c>
      <c r="L56" s="25">
        <v>1755574</v>
      </c>
      <c r="M56" s="30"/>
      <c r="N56" s="29">
        <v>13656</v>
      </c>
      <c r="O56" s="25" t="s">
        <v>31</v>
      </c>
      <c r="P56" s="25" t="s">
        <v>44</v>
      </c>
      <c r="Q56" s="29">
        <v>14001</v>
      </c>
      <c r="R56" s="29">
        <v>233392</v>
      </c>
      <c r="S56" s="43"/>
      <c r="T56" s="43"/>
      <c r="U56" s="43"/>
      <c r="V56" s="43"/>
      <c r="W56" s="43"/>
      <c r="X56" s="43"/>
    </row>
    <row r="57" spans="1:24" s="19" customFormat="1" ht="24" customHeight="1" x14ac:dyDescent="0.2">
      <c r="A57" s="19" t="str">
        <f t="shared" si="2"/>
        <v>อ่างเก็บน้ำแม่สันลำปาง</v>
      </c>
      <c r="B57" s="20">
        <f>SUBTOTAL(103,$J$8:J57)</f>
        <v>50</v>
      </c>
      <c r="C57" s="27"/>
      <c r="D57" s="28" t="s">
        <v>218</v>
      </c>
      <c r="E57" s="25" t="s">
        <v>41</v>
      </c>
      <c r="F57" s="25" t="s">
        <v>27</v>
      </c>
      <c r="G57" s="25" t="s">
        <v>28</v>
      </c>
      <c r="H57" s="25" t="s">
        <v>219</v>
      </c>
      <c r="I57" s="25" t="s">
        <v>209</v>
      </c>
      <c r="J57" s="25" t="s">
        <v>30</v>
      </c>
      <c r="K57" s="25">
        <v>529123</v>
      </c>
      <c r="L57" s="25">
        <v>2026651</v>
      </c>
      <c r="M57" s="30"/>
      <c r="N57" s="29">
        <v>14212</v>
      </c>
      <c r="O57" s="25" t="s">
        <v>31</v>
      </c>
      <c r="P57" s="25" t="s">
        <v>44</v>
      </c>
      <c r="Q57" s="29">
        <v>50771</v>
      </c>
      <c r="R57" s="29">
        <v>233664</v>
      </c>
      <c r="S57" s="43"/>
      <c r="T57" s="43"/>
      <c r="U57" s="43"/>
      <c r="V57" s="43"/>
      <c r="W57" s="43"/>
      <c r="X57" s="43"/>
    </row>
    <row r="58" spans="1:24" s="19" customFormat="1" ht="24" customHeight="1" x14ac:dyDescent="0.2">
      <c r="A58" s="19" t="str">
        <f t="shared" si="2"/>
        <v>ระบบส่งน้ำฝั่งซ้ายอ่างเก็บน้ำแม่ไฮลำปาง</v>
      </c>
      <c r="B58" s="20">
        <f>SUBTOTAL(103,$J$8:J58)</f>
        <v>51</v>
      </c>
      <c r="C58" s="27">
        <v>25421105</v>
      </c>
      <c r="D58" s="28" t="s">
        <v>45</v>
      </c>
      <c r="E58" s="25" t="s">
        <v>46</v>
      </c>
      <c r="F58" s="25" t="s">
        <v>27</v>
      </c>
      <c r="G58" s="25" t="s">
        <v>28</v>
      </c>
      <c r="H58" s="25" t="s">
        <v>42</v>
      </c>
      <c r="I58" s="25" t="s">
        <v>29</v>
      </c>
      <c r="J58" s="25" t="s">
        <v>30</v>
      </c>
      <c r="K58" s="25">
        <v>530283</v>
      </c>
      <c r="L58" s="25">
        <v>1999414</v>
      </c>
      <c r="M58" s="29">
        <v>15298</v>
      </c>
      <c r="N58" s="29">
        <v>15298</v>
      </c>
      <c r="O58" s="25" t="s">
        <v>31</v>
      </c>
      <c r="P58" s="25" t="s">
        <v>32</v>
      </c>
      <c r="Q58" s="29">
        <v>15342</v>
      </c>
      <c r="R58" s="29">
        <v>234792</v>
      </c>
      <c r="S58" s="43"/>
      <c r="T58" s="43"/>
      <c r="U58" s="43"/>
      <c r="V58" s="43"/>
      <c r="W58" s="43"/>
      <c r="X58" s="43"/>
    </row>
    <row r="59" spans="1:24" s="19" customFormat="1" ht="24" customHeight="1" x14ac:dyDescent="0.2">
      <c r="A59" s="19" t="str">
        <f t="shared" si="2"/>
        <v>อ่างเก็บน้ำห้วยแม่ค่อมลำปาง</v>
      </c>
      <c r="B59" s="20">
        <f>SUBTOTAL(103,$J$8:J59)</f>
        <v>52</v>
      </c>
      <c r="C59" s="27">
        <v>25421526</v>
      </c>
      <c r="D59" s="28" t="s">
        <v>120</v>
      </c>
      <c r="E59" s="25" t="s">
        <v>41</v>
      </c>
      <c r="F59" s="25" t="s">
        <v>27</v>
      </c>
      <c r="G59" s="25" t="s">
        <v>28</v>
      </c>
      <c r="H59" s="25" t="s">
        <v>121</v>
      </c>
      <c r="I59" s="25" t="s">
        <v>115</v>
      </c>
      <c r="J59" s="25" t="s">
        <v>30</v>
      </c>
      <c r="K59" s="25">
        <v>543100</v>
      </c>
      <c r="L59" s="25">
        <v>2046700</v>
      </c>
      <c r="M59" s="30"/>
      <c r="N59" s="29">
        <v>13797</v>
      </c>
      <c r="O59" s="25" t="s">
        <v>31</v>
      </c>
      <c r="P59" s="25" t="s">
        <v>44</v>
      </c>
      <c r="Q59" s="29">
        <v>15342</v>
      </c>
      <c r="R59" s="29">
        <v>234853</v>
      </c>
      <c r="S59" s="43"/>
      <c r="T59" s="43"/>
      <c r="U59" s="43"/>
      <c r="V59" s="43"/>
      <c r="W59" s="43"/>
      <c r="X59" s="43"/>
    </row>
    <row r="60" spans="1:24" s="19" customFormat="1" ht="24" customHeight="1" x14ac:dyDescent="0.2">
      <c r="A60" s="19" t="str">
        <f t="shared" si="2"/>
        <v>อ่างเก็บน้ำห้วยสระลำปาง</v>
      </c>
      <c r="B60" s="20">
        <f>SUBTOTAL(103,$J$8:J60)</f>
        <v>53</v>
      </c>
      <c r="C60" s="27">
        <v>25441538</v>
      </c>
      <c r="D60" s="28" t="s">
        <v>175</v>
      </c>
      <c r="E60" s="25" t="s">
        <v>26</v>
      </c>
      <c r="F60" s="25" t="s">
        <v>27</v>
      </c>
      <c r="G60" s="25" t="s">
        <v>28</v>
      </c>
      <c r="H60" s="25" t="s">
        <v>173</v>
      </c>
      <c r="I60" s="25" t="s">
        <v>162</v>
      </c>
      <c r="J60" s="25" t="s">
        <v>30</v>
      </c>
      <c r="K60" s="25">
        <v>544863</v>
      </c>
      <c r="L60" s="25">
        <v>1977957</v>
      </c>
      <c r="M60" s="30"/>
      <c r="N60" s="30"/>
      <c r="O60" s="25" t="s">
        <v>31</v>
      </c>
      <c r="P60" s="25" t="s">
        <v>32</v>
      </c>
      <c r="Q60" s="29">
        <v>16072</v>
      </c>
      <c r="R60" s="29">
        <v>235492</v>
      </c>
      <c r="S60" s="43"/>
      <c r="T60" s="43"/>
      <c r="U60" s="43"/>
      <c r="V60" s="43"/>
      <c r="W60" s="43"/>
      <c r="X60" s="43"/>
    </row>
    <row r="61" spans="1:24" s="19" customFormat="1" ht="24" customHeight="1" x14ac:dyDescent="0.2">
      <c r="A61" s="19" t="str">
        <f t="shared" si="2"/>
        <v>อ่างเก็บน้ำแม่ปอนลำปาง</v>
      </c>
      <c r="B61" s="20">
        <f>SUBTOTAL(103,$J$8:J61)</f>
        <v>54</v>
      </c>
      <c r="C61" s="27"/>
      <c r="D61" s="28" t="s">
        <v>214</v>
      </c>
      <c r="E61" s="25" t="s">
        <v>41</v>
      </c>
      <c r="F61" s="25" t="s">
        <v>27</v>
      </c>
      <c r="G61" s="25" t="s">
        <v>28</v>
      </c>
      <c r="H61" s="25" t="s">
        <v>213</v>
      </c>
      <c r="I61" s="25" t="s">
        <v>209</v>
      </c>
      <c r="J61" s="25" t="s">
        <v>30</v>
      </c>
      <c r="K61" s="25">
        <v>525693</v>
      </c>
      <c r="L61" s="25">
        <v>2025789</v>
      </c>
      <c r="M61" s="30"/>
      <c r="N61" s="29">
        <v>12544</v>
      </c>
      <c r="O61" s="25" t="s">
        <v>31</v>
      </c>
      <c r="P61" s="25" t="s">
        <v>44</v>
      </c>
      <c r="Q61" s="29">
        <v>53328</v>
      </c>
      <c r="R61" s="29">
        <v>236221</v>
      </c>
      <c r="S61" s="43"/>
      <c r="T61" s="43"/>
      <c r="U61" s="43"/>
      <c r="V61" s="43"/>
      <c r="W61" s="43"/>
      <c r="X61" s="43"/>
    </row>
    <row r="62" spans="1:24" s="19" customFormat="1" ht="24" customHeight="1" x14ac:dyDescent="0.2">
      <c r="A62" s="19" t="str">
        <f t="shared" si="2"/>
        <v>อ่างเก็บน้ำแม่ต๋ำหลวงลำปาง</v>
      </c>
      <c r="B62" s="20">
        <f>SUBTOTAL(103,$J$8:J62)</f>
        <v>55</v>
      </c>
      <c r="C62" s="27">
        <v>25481271</v>
      </c>
      <c r="D62" s="28" t="s">
        <v>129</v>
      </c>
      <c r="E62" s="25" t="s">
        <v>26</v>
      </c>
      <c r="F62" s="25" t="s">
        <v>27</v>
      </c>
      <c r="G62" s="25" t="s">
        <v>28</v>
      </c>
      <c r="H62" s="25" t="s">
        <v>127</v>
      </c>
      <c r="I62" s="25" t="s">
        <v>115</v>
      </c>
      <c r="J62" s="25" t="s">
        <v>30</v>
      </c>
      <c r="K62" s="25">
        <v>542300</v>
      </c>
      <c r="L62" s="25">
        <v>2046000</v>
      </c>
      <c r="M62" s="30"/>
      <c r="N62" s="29">
        <v>47402</v>
      </c>
      <c r="O62" s="25" t="s">
        <v>31</v>
      </c>
      <c r="P62" s="25" t="s">
        <v>44</v>
      </c>
      <c r="Q62" s="29">
        <v>17536</v>
      </c>
      <c r="R62" s="29">
        <v>237017</v>
      </c>
      <c r="S62" s="43"/>
      <c r="T62" s="43"/>
      <c r="U62" s="43"/>
      <c r="V62" s="43"/>
      <c r="W62" s="43"/>
      <c r="X62" s="43"/>
    </row>
    <row r="63" spans="1:24" s="19" customFormat="1" ht="24" customHeight="1" x14ac:dyDescent="0.2">
      <c r="A63" s="19" t="str">
        <f t="shared" si="2"/>
        <v>อ่างเก็บน้ำห้วยป่าเป้าลำปาง</v>
      </c>
      <c r="B63" s="20">
        <f>SUBTOTAL(103,$J$8:J63)</f>
        <v>56</v>
      </c>
      <c r="C63" s="27">
        <v>25501515</v>
      </c>
      <c r="D63" s="28" t="s">
        <v>143</v>
      </c>
      <c r="E63" s="25" t="s">
        <v>26</v>
      </c>
      <c r="F63" s="25" t="s">
        <v>27</v>
      </c>
      <c r="G63" s="25" t="s">
        <v>28</v>
      </c>
      <c r="H63" s="25" t="s">
        <v>144</v>
      </c>
      <c r="I63" s="25" t="s">
        <v>142</v>
      </c>
      <c r="J63" s="25" t="s">
        <v>30</v>
      </c>
      <c r="K63" s="25">
        <v>517000</v>
      </c>
      <c r="L63" s="25">
        <v>1924800</v>
      </c>
      <c r="M63" s="29">
        <v>236266</v>
      </c>
      <c r="N63" s="29"/>
      <c r="O63" s="25" t="s">
        <v>31</v>
      </c>
      <c r="P63" s="25" t="s">
        <v>32</v>
      </c>
      <c r="Q63" s="29">
        <v>18568</v>
      </c>
      <c r="R63" s="29">
        <v>238018</v>
      </c>
      <c r="S63" s="43"/>
      <c r="T63" s="43"/>
      <c r="U63" s="43"/>
      <c r="V63" s="43"/>
      <c r="W63" s="43"/>
      <c r="X63" s="43"/>
    </row>
    <row r="64" spans="1:24" s="19" customFormat="1" ht="24" customHeight="1" x14ac:dyDescent="0.2">
      <c r="A64" s="19" t="str">
        <f t="shared" si="2"/>
        <v>ฝายป่ารวกลำปาง</v>
      </c>
      <c r="B64" s="20">
        <f>SUBTOTAL(103,$J$8:J64)</f>
        <v>57</v>
      </c>
      <c r="C64" s="27">
        <v>25511499</v>
      </c>
      <c r="D64" s="28" t="s">
        <v>77</v>
      </c>
      <c r="E64" s="25" t="s">
        <v>36</v>
      </c>
      <c r="F64" s="25" t="s">
        <v>27</v>
      </c>
      <c r="G64" s="25" t="s">
        <v>28</v>
      </c>
      <c r="H64" s="25" t="s">
        <v>75</v>
      </c>
      <c r="I64" s="25" t="s">
        <v>73</v>
      </c>
      <c r="J64" s="25" t="s">
        <v>30</v>
      </c>
      <c r="K64" s="25">
        <v>516601</v>
      </c>
      <c r="L64" s="25">
        <v>1957099</v>
      </c>
      <c r="M64" s="29">
        <v>18553</v>
      </c>
      <c r="N64" s="29">
        <v>18889</v>
      </c>
      <c r="O64" s="25" t="s">
        <v>31</v>
      </c>
      <c r="P64" s="25" t="s">
        <v>44</v>
      </c>
      <c r="Q64" s="29">
        <v>18967</v>
      </c>
      <c r="R64" s="29">
        <v>238140</v>
      </c>
      <c r="S64" s="43"/>
      <c r="T64" s="43"/>
      <c r="U64" s="43"/>
      <c r="V64" s="43"/>
      <c r="W64" s="43"/>
      <c r="X64" s="43"/>
    </row>
    <row r="65" spans="1:24" s="19" customFormat="1" ht="24" customHeight="1" x14ac:dyDescent="0.2">
      <c r="A65" s="19" t="str">
        <f t="shared" si="2"/>
        <v>ฝายแม่ยาลำปาง</v>
      </c>
      <c r="B65" s="20">
        <f>SUBTOTAL(103,$J$8:J65)</f>
        <v>58</v>
      </c>
      <c r="C65" s="27">
        <v>25511500</v>
      </c>
      <c r="D65" s="28" t="s">
        <v>76</v>
      </c>
      <c r="E65" s="25" t="s">
        <v>36</v>
      </c>
      <c r="F65" s="25" t="s">
        <v>27</v>
      </c>
      <c r="G65" s="25" t="s">
        <v>28</v>
      </c>
      <c r="H65" s="25" t="s">
        <v>75</v>
      </c>
      <c r="I65" s="25" t="s">
        <v>73</v>
      </c>
      <c r="J65" s="25" t="s">
        <v>30</v>
      </c>
      <c r="K65" s="25">
        <v>513359</v>
      </c>
      <c r="L65" s="25">
        <v>1955574</v>
      </c>
      <c r="M65" s="29">
        <v>18553</v>
      </c>
      <c r="N65" s="29">
        <v>18889</v>
      </c>
      <c r="O65" s="25" t="s">
        <v>31</v>
      </c>
      <c r="P65" s="25" t="s">
        <v>44</v>
      </c>
      <c r="Q65" s="29">
        <v>18909</v>
      </c>
      <c r="R65" s="29">
        <v>238217</v>
      </c>
      <c r="S65" s="43"/>
      <c r="T65" s="43"/>
      <c r="U65" s="43"/>
      <c r="V65" s="43"/>
      <c r="W65" s="43"/>
      <c r="X65" s="43"/>
    </row>
    <row r="66" spans="1:24" s="19" customFormat="1" ht="24" customHeight="1" x14ac:dyDescent="0.2">
      <c r="A66" s="19" t="str">
        <f t="shared" si="2"/>
        <v>อ่างเก็บน้ำห้วยบ้านเก่าลำปาง</v>
      </c>
      <c r="B66" s="20">
        <f>SUBTOTAL(103,$J$8:J66)</f>
        <v>59</v>
      </c>
      <c r="C66" s="27">
        <v>25521900</v>
      </c>
      <c r="D66" s="28" t="s">
        <v>155</v>
      </c>
      <c r="E66" s="25" t="s">
        <v>26</v>
      </c>
      <c r="F66" s="25" t="s">
        <v>27</v>
      </c>
      <c r="G66" s="25" t="s">
        <v>28</v>
      </c>
      <c r="H66" s="25" t="s">
        <v>156</v>
      </c>
      <c r="I66" s="25" t="s">
        <v>154</v>
      </c>
      <c r="J66" s="25" t="s">
        <v>30</v>
      </c>
      <c r="K66" s="25">
        <v>583000</v>
      </c>
      <c r="L66" s="25">
        <v>2017100</v>
      </c>
      <c r="M66" s="29">
        <v>18406</v>
      </c>
      <c r="N66" s="29">
        <v>18900</v>
      </c>
      <c r="O66" s="25" t="s">
        <v>31</v>
      </c>
      <c r="P66" s="25" t="s">
        <v>44</v>
      </c>
      <c r="Q66" s="29">
        <v>19119</v>
      </c>
      <c r="R66" s="29">
        <v>238413</v>
      </c>
      <c r="S66" s="43"/>
      <c r="T66" s="43"/>
      <c r="U66" s="43"/>
      <c r="V66" s="43"/>
      <c r="W66" s="43"/>
      <c r="X66" s="43"/>
    </row>
    <row r="67" spans="1:24" s="19" customFormat="1" ht="24" customHeight="1" x14ac:dyDescent="0.2">
      <c r="A67" s="19" t="str">
        <f t="shared" si="2"/>
        <v>อ่างเก็บน้ำแม่กองปินลำปาง</v>
      </c>
      <c r="B67" s="20">
        <f>SUBTOTAL(103,$J$8:J67)</f>
        <v>60</v>
      </c>
      <c r="C67" s="27">
        <v>25521901</v>
      </c>
      <c r="D67" s="28" t="s">
        <v>106</v>
      </c>
      <c r="E67" s="25" t="s">
        <v>26</v>
      </c>
      <c r="F67" s="25" t="s">
        <v>57</v>
      </c>
      <c r="G67" s="25" t="s">
        <v>28</v>
      </c>
      <c r="H67" s="25" t="s">
        <v>107</v>
      </c>
      <c r="I67" s="25" t="s">
        <v>95</v>
      </c>
      <c r="J67" s="25" t="s">
        <v>30</v>
      </c>
      <c r="K67" s="25">
        <v>546365</v>
      </c>
      <c r="L67" s="25">
        <v>2079012</v>
      </c>
      <c r="M67" s="29">
        <v>18352</v>
      </c>
      <c r="N67" s="29">
        <v>18893</v>
      </c>
      <c r="O67" s="25" t="s">
        <v>31</v>
      </c>
      <c r="P67" s="25" t="s">
        <v>44</v>
      </c>
      <c r="Q67" s="29">
        <v>19097</v>
      </c>
      <c r="R67" s="29">
        <v>238478</v>
      </c>
      <c r="S67" s="43"/>
      <c r="T67" s="43"/>
      <c r="U67" s="43"/>
      <c r="V67" s="43"/>
      <c r="W67" s="43"/>
      <c r="X67" s="43"/>
    </row>
    <row r="68" spans="1:24" s="19" customFormat="1" ht="24" customHeight="1" x14ac:dyDescent="0.2">
      <c r="A68" s="19" t="str">
        <f t="shared" si="2"/>
        <v>อ่างเก็บน้ำแม่ปั๊ดลำปาง</v>
      </c>
      <c r="B68" s="20">
        <f>SUBTOTAL(103,$J$8:J68)</f>
        <v>61</v>
      </c>
      <c r="C68" s="27">
        <v>25522726</v>
      </c>
      <c r="D68" s="28" t="s">
        <v>43</v>
      </c>
      <c r="E68" s="25" t="s">
        <v>26</v>
      </c>
      <c r="F68" s="25" t="s">
        <v>27</v>
      </c>
      <c r="G68" s="25" t="s">
        <v>28</v>
      </c>
      <c r="H68" s="25" t="s">
        <v>42</v>
      </c>
      <c r="I68" s="25" t="s">
        <v>29</v>
      </c>
      <c r="J68" s="25" t="s">
        <v>30</v>
      </c>
      <c r="K68" s="25">
        <v>536085</v>
      </c>
      <c r="L68" s="25">
        <v>2005489</v>
      </c>
      <c r="M68" s="29">
        <v>18484</v>
      </c>
      <c r="N68" s="29">
        <v>18903</v>
      </c>
      <c r="O68" s="25" t="s">
        <v>31</v>
      </c>
      <c r="P68" s="25" t="s">
        <v>44</v>
      </c>
      <c r="Q68" s="29">
        <v>18994</v>
      </c>
      <c r="R68" s="29">
        <v>238506</v>
      </c>
      <c r="S68" s="43"/>
      <c r="T68" s="43"/>
      <c r="U68" s="43"/>
      <c r="V68" s="43"/>
      <c r="W68" s="43"/>
      <c r="X68" s="43"/>
    </row>
    <row r="69" spans="1:24" s="19" customFormat="1" ht="24" customHeight="1" x14ac:dyDescent="0.2">
      <c r="A69" s="19" t="str">
        <f t="shared" si="2"/>
        <v>อ่างเก็บน้ำแม่ยามในลำปาง</v>
      </c>
      <c r="B69" s="20">
        <f>SUBTOTAL(103,$J$8:J69)</f>
        <v>62</v>
      </c>
      <c r="C69" s="27">
        <v>25531902</v>
      </c>
      <c r="D69" s="28" t="s">
        <v>210</v>
      </c>
      <c r="E69" s="25" t="s">
        <v>26</v>
      </c>
      <c r="F69" s="25" t="s">
        <v>27</v>
      </c>
      <c r="G69" s="25" t="s">
        <v>28</v>
      </c>
      <c r="H69" s="25" t="s">
        <v>208</v>
      </c>
      <c r="I69" s="25" t="s">
        <v>209</v>
      </c>
      <c r="J69" s="25" t="s">
        <v>30</v>
      </c>
      <c r="K69" s="25">
        <v>522459</v>
      </c>
      <c r="L69" s="25">
        <v>2016274</v>
      </c>
      <c r="M69" s="29">
        <v>18517</v>
      </c>
      <c r="N69" s="29">
        <v>18909</v>
      </c>
      <c r="O69" s="25" t="s">
        <v>31</v>
      </c>
      <c r="P69" s="25" t="s">
        <v>44</v>
      </c>
      <c r="Q69" s="29">
        <v>19365</v>
      </c>
      <c r="R69" s="29">
        <v>238762</v>
      </c>
      <c r="S69" s="43"/>
      <c r="T69" s="43"/>
      <c r="U69" s="43"/>
      <c r="V69" s="43"/>
      <c r="W69" s="43"/>
      <c r="X69" s="43"/>
    </row>
    <row r="70" spans="1:24" s="19" customFormat="1" ht="24" customHeight="1" x14ac:dyDescent="0.2">
      <c r="A70" s="19" t="str">
        <f t="shared" si="2"/>
        <v>อ่างเก็บน้ำบ้านแม่แก่งลำปาง</v>
      </c>
      <c r="B70" s="20">
        <f>SUBTOTAL(103,$J$8:J70)</f>
        <v>63</v>
      </c>
      <c r="C70" s="27">
        <v>25531899</v>
      </c>
      <c r="D70" s="28" t="s">
        <v>74</v>
      </c>
      <c r="E70" s="25" t="s">
        <v>26</v>
      </c>
      <c r="F70" s="25" t="s">
        <v>27</v>
      </c>
      <c r="G70" s="25" t="s">
        <v>28</v>
      </c>
      <c r="H70" s="25" t="s">
        <v>75</v>
      </c>
      <c r="I70" s="25" t="s">
        <v>73</v>
      </c>
      <c r="J70" s="25" t="s">
        <v>30</v>
      </c>
      <c r="K70" s="25">
        <v>533607</v>
      </c>
      <c r="L70" s="25">
        <v>1924317</v>
      </c>
      <c r="M70" s="29">
        <v>18553</v>
      </c>
      <c r="N70" s="29">
        <v>18889</v>
      </c>
      <c r="O70" s="25" t="s">
        <v>31</v>
      </c>
      <c r="P70" s="25" t="s">
        <v>44</v>
      </c>
      <c r="Q70" s="29">
        <v>19455</v>
      </c>
      <c r="R70" s="29">
        <v>238778</v>
      </c>
      <c r="S70" s="43"/>
      <c r="T70" s="43"/>
      <c r="U70" s="43"/>
      <c r="V70" s="43"/>
      <c r="W70" s="43"/>
      <c r="X70" s="43"/>
    </row>
    <row r="71" spans="1:24" s="19" customFormat="1" ht="24" customHeight="1" x14ac:dyDescent="0.2">
      <c r="A71" s="19" t="str">
        <f t="shared" si="2"/>
        <v>อ่างเก็บน้ำห้วยแม่แมะลำปาง</v>
      </c>
      <c r="B71" s="20">
        <f>SUBTOTAL(103,$J$8:J71)</f>
        <v>64</v>
      </c>
      <c r="C71" s="27">
        <v>25531898</v>
      </c>
      <c r="D71" s="28" t="s">
        <v>110</v>
      </c>
      <c r="E71" s="25" t="s">
        <v>26</v>
      </c>
      <c r="F71" s="25" t="s">
        <v>27</v>
      </c>
      <c r="G71" s="25" t="s">
        <v>28</v>
      </c>
      <c r="H71" s="25" t="s">
        <v>95</v>
      </c>
      <c r="I71" s="25" t="s">
        <v>95</v>
      </c>
      <c r="J71" s="25" t="s">
        <v>30</v>
      </c>
      <c r="K71" s="25">
        <v>551200</v>
      </c>
      <c r="L71" s="25">
        <v>2078600</v>
      </c>
      <c r="M71" s="29">
        <v>18600</v>
      </c>
      <c r="N71" s="29">
        <v>18908</v>
      </c>
      <c r="O71" s="25" t="s">
        <v>31</v>
      </c>
      <c r="P71" s="25" t="s">
        <v>44</v>
      </c>
      <c r="Q71" s="29">
        <v>19360</v>
      </c>
      <c r="R71" s="29">
        <v>238871</v>
      </c>
      <c r="S71" s="43"/>
      <c r="T71" s="43"/>
      <c r="U71" s="43"/>
      <c r="V71" s="43"/>
      <c r="W71" s="43"/>
      <c r="X71" s="43"/>
    </row>
    <row r="72" spans="1:24" s="19" customFormat="1" ht="24" customHeight="1" x14ac:dyDescent="0.2">
      <c r="A72" s="19" t="str">
        <f t="shared" si="2"/>
        <v>ฝายปางดะลำปาง</v>
      </c>
      <c r="B72" s="20">
        <f>SUBTOTAL(103,$J$8:J72)</f>
        <v>65</v>
      </c>
      <c r="C72" s="27">
        <v>25532475</v>
      </c>
      <c r="D72" s="28" t="s">
        <v>108</v>
      </c>
      <c r="E72" s="25" t="s">
        <v>36</v>
      </c>
      <c r="F72" s="25" t="s">
        <v>27</v>
      </c>
      <c r="G72" s="25" t="s">
        <v>28</v>
      </c>
      <c r="H72" s="25" t="s">
        <v>107</v>
      </c>
      <c r="I72" s="25" t="s">
        <v>95</v>
      </c>
      <c r="J72" s="25" t="s">
        <v>30</v>
      </c>
      <c r="K72" s="25">
        <v>544774</v>
      </c>
      <c r="L72" s="25">
        <v>2078721</v>
      </c>
      <c r="M72" s="29">
        <v>19447</v>
      </c>
      <c r="N72" s="29">
        <v>19447</v>
      </c>
      <c r="O72" s="25" t="s">
        <v>31</v>
      </c>
      <c r="P72" s="25" t="s">
        <v>44</v>
      </c>
      <c r="Q72" s="29">
        <v>19694</v>
      </c>
      <c r="R72" s="29">
        <v>239142</v>
      </c>
      <c r="S72" s="43"/>
      <c r="T72" s="43"/>
      <c r="U72" s="43"/>
      <c r="V72" s="43"/>
      <c r="W72" s="43"/>
      <c r="X72" s="43"/>
    </row>
    <row r="73" spans="1:24" s="19" customFormat="1" ht="24" customHeight="1" x14ac:dyDescent="0.2">
      <c r="A73" s="19" t="str">
        <f t="shared" si="2"/>
        <v>ฝายน้ำงาว(บ้านปันใต้)ลำปาง</v>
      </c>
      <c r="B73" s="20">
        <f>SUBTOTAL(103,$J$8:J73)</f>
        <v>66</v>
      </c>
      <c r="C73" s="27"/>
      <c r="D73" s="28" t="s">
        <v>59</v>
      </c>
      <c r="E73" s="25" t="s">
        <v>36</v>
      </c>
      <c r="F73" s="25" t="s">
        <v>27</v>
      </c>
      <c r="G73" s="25" t="s">
        <v>28</v>
      </c>
      <c r="H73" s="25" t="s">
        <v>60</v>
      </c>
      <c r="I73" s="25" t="s">
        <v>53</v>
      </c>
      <c r="J73" s="25" t="s">
        <v>30</v>
      </c>
      <c r="K73" s="25">
        <v>594153</v>
      </c>
      <c r="L73" s="25">
        <v>2072861</v>
      </c>
      <c r="M73" s="29">
        <v>19378</v>
      </c>
      <c r="N73" s="29">
        <v>19653</v>
      </c>
      <c r="O73" s="25" t="s">
        <v>31</v>
      </c>
      <c r="P73" s="25" t="s">
        <v>44</v>
      </c>
      <c r="Q73" s="29">
        <v>19845</v>
      </c>
      <c r="R73" s="29">
        <v>239143</v>
      </c>
      <c r="S73" s="43"/>
      <c r="T73" s="43"/>
      <c r="U73" s="43"/>
      <c r="V73" s="43"/>
      <c r="W73" s="43"/>
      <c r="X73" s="43"/>
    </row>
    <row r="74" spans="1:24" s="19" customFormat="1" ht="24" customHeight="1" x14ac:dyDescent="0.2">
      <c r="A74" s="19" t="str">
        <f t="shared" si="2"/>
        <v>อ่างเก็บน้ำห้วยแม่ฮองลำปาง</v>
      </c>
      <c r="B74" s="20">
        <f>SUBTOTAL(103,$J$8:J74)</f>
        <v>67</v>
      </c>
      <c r="C74" s="27">
        <v>25541897</v>
      </c>
      <c r="D74" s="28" t="s">
        <v>49</v>
      </c>
      <c r="E74" s="25" t="s">
        <v>26</v>
      </c>
      <c r="F74" s="25" t="s">
        <v>27</v>
      </c>
      <c r="G74" s="25" t="s">
        <v>28</v>
      </c>
      <c r="H74" s="25" t="s">
        <v>50</v>
      </c>
      <c r="I74" s="25" t="s">
        <v>29</v>
      </c>
      <c r="J74" s="25" t="s">
        <v>30</v>
      </c>
      <c r="K74" s="25">
        <v>531725</v>
      </c>
      <c r="L74" s="25">
        <v>2006637</v>
      </c>
      <c r="M74" s="29">
        <v>18965</v>
      </c>
      <c r="N74" s="29">
        <v>19087</v>
      </c>
      <c r="O74" s="25" t="s">
        <v>31</v>
      </c>
      <c r="P74" s="25" t="s">
        <v>44</v>
      </c>
      <c r="Q74" s="29">
        <v>19910</v>
      </c>
      <c r="R74" s="29">
        <v>239226</v>
      </c>
      <c r="S74" s="43"/>
      <c r="T74" s="43"/>
      <c r="U74" s="43"/>
      <c r="V74" s="43"/>
      <c r="W74" s="43"/>
      <c r="X74" s="43"/>
    </row>
    <row r="75" spans="1:24" s="19" customFormat="1" ht="24" customHeight="1" x14ac:dyDescent="0.2">
      <c r="A75" s="19" t="str">
        <f t="shared" si="2"/>
        <v>อ่างเก็บน้ำห้วยแม่ปะลำปาง</v>
      </c>
      <c r="B75" s="20">
        <f>SUBTOTAL(103,$J$8:J75)</f>
        <v>68</v>
      </c>
      <c r="C75" s="27">
        <v>25543054</v>
      </c>
      <c r="D75" s="28" t="s">
        <v>78</v>
      </c>
      <c r="E75" s="25" t="s">
        <v>26</v>
      </c>
      <c r="F75" s="25" t="s">
        <v>27</v>
      </c>
      <c r="G75" s="25" t="s">
        <v>28</v>
      </c>
      <c r="H75" s="25" t="s">
        <v>79</v>
      </c>
      <c r="I75" s="25" t="s">
        <v>73</v>
      </c>
      <c r="J75" s="25" t="s">
        <v>30</v>
      </c>
      <c r="K75" s="25">
        <v>713359</v>
      </c>
      <c r="L75" s="25">
        <v>1755574</v>
      </c>
      <c r="M75" s="30"/>
      <c r="N75" s="29">
        <v>14913</v>
      </c>
      <c r="O75" s="25" t="s">
        <v>31</v>
      </c>
      <c r="P75" s="25" t="s">
        <v>44</v>
      </c>
      <c r="Q75" s="29">
        <v>19872</v>
      </c>
      <c r="R75" s="29">
        <v>239227</v>
      </c>
      <c r="S75" s="43"/>
      <c r="T75" s="43"/>
      <c r="U75" s="43"/>
      <c r="V75" s="43"/>
      <c r="W75" s="43"/>
      <c r="X75" s="43"/>
    </row>
    <row r="76" spans="1:24" s="19" customFormat="1" ht="24" customHeight="1" x14ac:dyDescent="0.2">
      <c r="B76" s="20">
        <f>SUBTOTAL(103,$J$8:J76)</f>
        <v>69</v>
      </c>
      <c r="C76" s="27"/>
      <c r="D76" s="28" t="s">
        <v>119</v>
      </c>
      <c r="E76" s="25" t="s">
        <v>39</v>
      </c>
      <c r="F76" s="25" t="s">
        <v>27</v>
      </c>
      <c r="G76" s="25" t="s">
        <v>28</v>
      </c>
      <c r="H76" s="25" t="s">
        <v>117</v>
      </c>
      <c r="I76" s="25" t="s">
        <v>115</v>
      </c>
      <c r="J76" s="25" t="s">
        <v>30</v>
      </c>
      <c r="K76" s="25">
        <v>713359</v>
      </c>
      <c r="L76" s="25">
        <v>1755574</v>
      </c>
      <c r="M76" s="29"/>
      <c r="N76" s="29">
        <v>18953</v>
      </c>
      <c r="O76" s="25" t="s">
        <v>31</v>
      </c>
      <c r="P76" s="25" t="s">
        <v>44</v>
      </c>
      <c r="Q76" s="29">
        <v>19725</v>
      </c>
      <c r="R76" s="29">
        <v>239235</v>
      </c>
      <c r="S76" s="43"/>
      <c r="T76" s="43"/>
      <c r="U76" s="43"/>
      <c r="V76" s="43"/>
      <c r="W76" s="43"/>
      <c r="X76" s="43"/>
    </row>
    <row r="77" spans="1:24" s="19" customFormat="1" ht="24" customHeight="1" x14ac:dyDescent="0.2">
      <c r="A77" s="19" t="str">
        <f t="shared" ref="A77:A94" si="3">D77&amp;J77</f>
        <v>ฝายทุ่งออกพร้อมระบบส่งน้ำลำปาง</v>
      </c>
      <c r="B77" s="20">
        <f>SUBTOTAL(103,$J$8:J77)</f>
        <v>70</v>
      </c>
      <c r="C77" s="27">
        <v>25561805</v>
      </c>
      <c r="D77" s="28" t="s">
        <v>109</v>
      </c>
      <c r="E77" s="25" t="s">
        <v>36</v>
      </c>
      <c r="F77" s="25" t="s">
        <v>27</v>
      </c>
      <c r="G77" s="25" t="s">
        <v>28</v>
      </c>
      <c r="H77" s="25" t="s">
        <v>107</v>
      </c>
      <c r="I77" s="25" t="s">
        <v>95</v>
      </c>
      <c r="J77" s="25" t="s">
        <v>30</v>
      </c>
      <c r="K77" s="25">
        <v>551300</v>
      </c>
      <c r="L77" s="25">
        <v>2059700</v>
      </c>
      <c r="M77" s="29">
        <v>19447</v>
      </c>
      <c r="N77" s="29">
        <v>19444</v>
      </c>
      <c r="O77" s="25" t="s">
        <v>31</v>
      </c>
      <c r="P77" s="25" t="s">
        <v>44</v>
      </c>
      <c r="Q77" s="29">
        <v>20482</v>
      </c>
      <c r="R77" s="29">
        <v>239872</v>
      </c>
      <c r="S77" s="43"/>
      <c r="T77" s="43"/>
      <c r="U77" s="43"/>
      <c r="V77" s="43"/>
      <c r="W77" s="43"/>
      <c r="X77" s="43"/>
    </row>
    <row r="78" spans="1:24" s="19" customFormat="1" ht="24" customHeight="1" x14ac:dyDescent="0.2">
      <c r="A78" s="19" t="str">
        <f t="shared" si="3"/>
        <v>ฝายแม่ปานพร้อมระบบส่งน้ำบ้านทุ่งแพะลำปาง</v>
      </c>
      <c r="B78" s="20">
        <f>SUBTOTAL(103,$J$8:J78)</f>
        <v>71</v>
      </c>
      <c r="C78" s="27"/>
      <c r="D78" s="28" t="s">
        <v>112</v>
      </c>
      <c r="E78" s="25" t="s">
        <v>36</v>
      </c>
      <c r="F78" s="25" t="s">
        <v>27</v>
      </c>
      <c r="G78" s="25" t="s">
        <v>28</v>
      </c>
      <c r="H78" s="25" t="s">
        <v>95</v>
      </c>
      <c r="I78" s="25" t="s">
        <v>95</v>
      </c>
      <c r="J78" s="25" t="s">
        <v>30</v>
      </c>
      <c r="K78" s="25">
        <v>546659</v>
      </c>
      <c r="L78" s="25">
        <v>2077143</v>
      </c>
      <c r="M78" s="29">
        <v>19805</v>
      </c>
      <c r="N78" s="29">
        <v>20113</v>
      </c>
      <c r="O78" s="25" t="s">
        <v>31</v>
      </c>
      <c r="P78" s="25" t="s">
        <v>44</v>
      </c>
      <c r="Q78" s="29">
        <v>20576</v>
      </c>
      <c r="R78" s="29">
        <v>239874</v>
      </c>
      <c r="S78" s="43"/>
      <c r="T78" s="43"/>
      <c r="U78" s="43"/>
      <c r="V78" s="43"/>
      <c r="W78" s="43"/>
      <c r="X78" s="43"/>
    </row>
    <row r="79" spans="1:24" s="19" customFormat="1" ht="24" customHeight="1" x14ac:dyDescent="0.2">
      <c r="A79" s="19" t="str">
        <f t="shared" si="3"/>
        <v>ฝายทุ่งแสนตอพร้อมระบบส่งน้ำลำปาง</v>
      </c>
      <c r="B79" s="20">
        <f>SUBTOTAL(103,$J$8:J79)</f>
        <v>72</v>
      </c>
      <c r="C79" s="27"/>
      <c r="D79" s="28" t="s">
        <v>186</v>
      </c>
      <c r="E79" s="25" t="s">
        <v>36</v>
      </c>
      <c r="F79" s="25" t="s">
        <v>27</v>
      </c>
      <c r="G79" s="25" t="s">
        <v>28</v>
      </c>
      <c r="H79" s="25" t="s">
        <v>183</v>
      </c>
      <c r="I79" s="25" t="s">
        <v>178</v>
      </c>
      <c r="J79" s="25" t="s">
        <v>30</v>
      </c>
      <c r="K79" s="25">
        <v>513574</v>
      </c>
      <c r="L79" s="25">
        <v>1997229</v>
      </c>
      <c r="M79" s="29">
        <v>20011</v>
      </c>
      <c r="N79" s="29">
        <v>20330</v>
      </c>
      <c r="O79" s="25" t="s">
        <v>31</v>
      </c>
      <c r="P79" s="25" t="s">
        <v>44</v>
      </c>
      <c r="Q79" s="29">
        <v>20576</v>
      </c>
      <c r="R79" s="29">
        <v>239874</v>
      </c>
      <c r="S79" s="43"/>
      <c r="T79" s="43"/>
      <c r="U79" s="43"/>
      <c r="V79" s="43"/>
      <c r="W79" s="43"/>
      <c r="X79" s="43"/>
    </row>
    <row r="80" spans="1:24" s="19" customFormat="1" ht="24" customHeight="1" x14ac:dyDescent="0.2">
      <c r="A80" s="19" t="str">
        <f t="shared" si="3"/>
        <v>อ่างเก็บน้ำห้วยแม่ยอนตอนบนลำปาง</v>
      </c>
      <c r="B80" s="20">
        <f>SUBTOTAL(103,$J$8:J80)</f>
        <v>73</v>
      </c>
      <c r="C80" s="27">
        <v>25562643</v>
      </c>
      <c r="D80" s="28" t="s">
        <v>133</v>
      </c>
      <c r="E80" s="25" t="s">
        <v>26</v>
      </c>
      <c r="F80" s="25" t="s">
        <v>27</v>
      </c>
      <c r="G80" s="25" t="s">
        <v>28</v>
      </c>
      <c r="H80" s="25" t="s">
        <v>134</v>
      </c>
      <c r="I80" s="25" t="s">
        <v>132</v>
      </c>
      <c r="J80" s="25" t="s">
        <v>30</v>
      </c>
      <c r="K80" s="25">
        <v>569390</v>
      </c>
      <c r="L80" s="25">
        <v>2004713</v>
      </c>
      <c r="M80" s="29">
        <v>19850</v>
      </c>
      <c r="N80" s="29">
        <v>19850</v>
      </c>
      <c r="O80" s="25" t="s">
        <v>31</v>
      </c>
      <c r="P80" s="25" t="s">
        <v>44</v>
      </c>
      <c r="Q80" s="29">
        <v>20546</v>
      </c>
      <c r="R80" s="29">
        <v>239875</v>
      </c>
      <c r="S80" s="43"/>
      <c r="T80" s="43"/>
      <c r="U80" s="43"/>
      <c r="V80" s="43"/>
      <c r="W80" s="43"/>
      <c r="X80" s="43"/>
    </row>
    <row r="81" spans="1:24" s="19" customFormat="1" ht="24" customHeight="1" x14ac:dyDescent="0.2">
      <c r="A81" s="19" t="str">
        <f t="shared" si="3"/>
        <v>อ่างเก็บน้ำแม่เสริมลำปาง</v>
      </c>
      <c r="B81" s="20">
        <f>SUBTOTAL(103,$J$8:J81)</f>
        <v>74</v>
      </c>
      <c r="C81" s="27">
        <v>25562620</v>
      </c>
      <c r="D81" s="28" t="s">
        <v>184</v>
      </c>
      <c r="E81" s="25" t="s">
        <v>26</v>
      </c>
      <c r="F81" s="25" t="s">
        <v>27</v>
      </c>
      <c r="G81" s="25" t="s">
        <v>28</v>
      </c>
      <c r="H81" s="25" t="s">
        <v>183</v>
      </c>
      <c r="I81" s="25" t="s">
        <v>178</v>
      </c>
      <c r="J81" s="25" t="s">
        <v>30</v>
      </c>
      <c r="K81" s="25">
        <v>509542</v>
      </c>
      <c r="L81" s="25">
        <v>2011149</v>
      </c>
      <c r="M81" s="29">
        <v>19679</v>
      </c>
      <c r="N81" s="29">
        <v>20247</v>
      </c>
      <c r="O81" s="25" t="s">
        <v>31</v>
      </c>
      <c r="P81" s="25" t="s">
        <v>44</v>
      </c>
      <c r="Q81" s="29">
        <v>20637</v>
      </c>
      <c r="R81" s="29">
        <v>240056</v>
      </c>
      <c r="S81" s="43"/>
      <c r="T81" s="43"/>
      <c r="U81" s="43"/>
      <c r="V81" s="43"/>
      <c r="W81" s="43"/>
      <c r="X81" s="43"/>
    </row>
    <row r="82" spans="1:24" s="19" customFormat="1" ht="24" customHeight="1" x14ac:dyDescent="0.2">
      <c r="A82" s="19" t="str">
        <f t="shared" si="3"/>
        <v>อ่างเก็บน้ำห้วยแม่ก๋วมลำปาง</v>
      </c>
      <c r="B82" s="20">
        <f>SUBTOTAL(103,$J$8:J82)</f>
        <v>75</v>
      </c>
      <c r="C82" s="27">
        <v>25572890</v>
      </c>
      <c r="D82" s="28" t="s">
        <v>111</v>
      </c>
      <c r="E82" s="25" t="s">
        <v>26</v>
      </c>
      <c r="F82" s="25" t="s">
        <v>27</v>
      </c>
      <c r="G82" s="25" t="s">
        <v>28</v>
      </c>
      <c r="H82" s="25" t="s">
        <v>95</v>
      </c>
      <c r="I82" s="25" t="s">
        <v>95</v>
      </c>
      <c r="J82" s="25" t="s">
        <v>30</v>
      </c>
      <c r="K82" s="25">
        <v>713359</v>
      </c>
      <c r="L82" s="25">
        <v>1755574</v>
      </c>
      <c r="M82" s="29">
        <v>19602</v>
      </c>
      <c r="N82" s="29">
        <v>19897</v>
      </c>
      <c r="O82" s="25" t="s">
        <v>31</v>
      </c>
      <c r="P82" s="25" t="s">
        <v>44</v>
      </c>
      <c r="Q82" s="29">
        <v>20821</v>
      </c>
      <c r="R82" s="29">
        <v>240210</v>
      </c>
      <c r="S82" s="43"/>
      <c r="T82" s="43"/>
      <c r="U82" s="43"/>
      <c r="V82" s="43"/>
      <c r="W82" s="43"/>
      <c r="X82" s="43"/>
    </row>
    <row r="83" spans="1:24" s="19" customFormat="1" ht="24" customHeight="1" x14ac:dyDescent="0.2">
      <c r="A83" s="19" t="str">
        <f t="shared" si="3"/>
        <v>พัฒนาแหล่งน้ำในพื้นที่ตำบลบ้านแลงลำปาง</v>
      </c>
      <c r="B83" s="20">
        <f>SUBTOTAL(103,$J$8:J83)</f>
        <v>76</v>
      </c>
      <c r="C83" s="27"/>
      <c r="D83" s="28" t="s">
        <v>125</v>
      </c>
      <c r="E83" s="25" t="s">
        <v>39</v>
      </c>
      <c r="F83" s="25" t="s">
        <v>27</v>
      </c>
      <c r="G83" s="25" t="s">
        <v>28</v>
      </c>
      <c r="H83" s="25" t="s">
        <v>123</v>
      </c>
      <c r="I83" s="25" t="s">
        <v>115</v>
      </c>
      <c r="J83" s="25" t="s">
        <v>30</v>
      </c>
      <c r="K83" s="25">
        <v>552176</v>
      </c>
      <c r="L83" s="25">
        <v>2017796</v>
      </c>
      <c r="M83" s="29">
        <v>20449</v>
      </c>
      <c r="N83" s="30"/>
      <c r="O83" s="25" t="s">
        <v>31</v>
      </c>
      <c r="P83" s="25" t="s">
        <v>44</v>
      </c>
      <c r="Q83" s="29">
        <v>20941</v>
      </c>
      <c r="R83" s="29">
        <v>240239</v>
      </c>
      <c r="S83" s="43"/>
      <c r="T83" s="43"/>
      <c r="U83" s="43"/>
      <c r="V83" s="43"/>
      <c r="W83" s="43"/>
      <c r="X83" s="43"/>
    </row>
    <row r="84" spans="1:24" s="19" customFormat="1" ht="24" customHeight="1" x14ac:dyDescent="0.2">
      <c r="A84" s="19" t="str">
        <f t="shared" si="3"/>
        <v>อ่างเก็บน้ำห้วยเด่นยาวพร้อมระบบส่งน้ำลำปาง</v>
      </c>
      <c r="B84" s="20">
        <f>SUBTOTAL(103,$J$8:J84)</f>
        <v>77</v>
      </c>
      <c r="C84" s="27">
        <v>25572618</v>
      </c>
      <c r="D84" s="28" t="s">
        <v>80</v>
      </c>
      <c r="E84" s="25" t="s">
        <v>26</v>
      </c>
      <c r="F84" s="25" t="s">
        <v>27</v>
      </c>
      <c r="G84" s="25" t="s">
        <v>28</v>
      </c>
      <c r="H84" s="25" t="s">
        <v>81</v>
      </c>
      <c r="I84" s="25" t="s">
        <v>73</v>
      </c>
      <c r="J84" s="25" t="s">
        <v>30</v>
      </c>
      <c r="K84" s="25">
        <v>525421</v>
      </c>
      <c r="L84" s="25">
        <v>1937783</v>
      </c>
      <c r="M84" s="29">
        <v>19804</v>
      </c>
      <c r="N84" s="29">
        <v>20156</v>
      </c>
      <c r="O84" s="25" t="s">
        <v>31</v>
      </c>
      <c r="P84" s="25" t="s">
        <v>44</v>
      </c>
      <c r="Q84" s="29">
        <v>21101</v>
      </c>
      <c r="R84" s="29">
        <v>240324</v>
      </c>
      <c r="S84" s="43"/>
      <c r="T84" s="43"/>
      <c r="U84" s="43"/>
      <c r="V84" s="43"/>
      <c r="W84" s="43"/>
      <c r="X84" s="43"/>
    </row>
    <row r="85" spans="1:24" s="19" customFormat="1" ht="24" customHeight="1" x14ac:dyDescent="0.2">
      <c r="A85" s="19" t="str">
        <f t="shared" si="3"/>
        <v>อ่างเก็บน้ำห้วยแม่จอกพร้อมอาคารประกอบลำปาง</v>
      </c>
      <c r="B85" s="20">
        <f>SUBTOTAL(103,$J$8:J85)</f>
        <v>78</v>
      </c>
      <c r="C85" s="27">
        <v>25583052</v>
      </c>
      <c r="D85" s="28" t="s">
        <v>202</v>
      </c>
      <c r="E85" s="25" t="s">
        <v>26</v>
      </c>
      <c r="F85" s="25" t="s">
        <v>27</v>
      </c>
      <c r="G85" s="25" t="s">
        <v>28</v>
      </c>
      <c r="H85" s="25" t="s">
        <v>195</v>
      </c>
      <c r="I85" s="25" t="s">
        <v>178</v>
      </c>
      <c r="J85" s="25" t="s">
        <v>30</v>
      </c>
      <c r="K85" s="25">
        <v>713359</v>
      </c>
      <c r="L85" s="25">
        <v>1755574</v>
      </c>
      <c r="M85" s="29">
        <v>19612</v>
      </c>
      <c r="N85" s="29">
        <v>20247</v>
      </c>
      <c r="O85" s="25" t="s">
        <v>31</v>
      </c>
      <c r="P85" s="25" t="s">
        <v>44</v>
      </c>
      <c r="Q85" s="29">
        <v>21264</v>
      </c>
      <c r="R85" s="29">
        <v>240575</v>
      </c>
      <c r="S85" s="43"/>
      <c r="T85" s="43"/>
      <c r="U85" s="43"/>
      <c r="V85" s="43"/>
      <c r="W85" s="43"/>
      <c r="X85" s="43"/>
    </row>
    <row r="86" spans="1:24" s="19" customFormat="1" ht="24" customHeight="1" x14ac:dyDescent="0.2">
      <c r="A86" s="19" t="str">
        <f t="shared" si="3"/>
        <v>อ่างเก็บน้ำแม่อ้อน 2ลำปาง</v>
      </c>
      <c r="B86" s="20">
        <f>SUBTOTAL(103,$J$8:J86)</f>
        <v>79</v>
      </c>
      <c r="C86" s="27">
        <v>25592488</v>
      </c>
      <c r="D86" s="28" t="s">
        <v>56</v>
      </c>
      <c r="E86" s="25" t="s">
        <v>41</v>
      </c>
      <c r="F86" s="25" t="s">
        <v>57</v>
      </c>
      <c r="G86" s="25" t="s">
        <v>28</v>
      </c>
      <c r="H86" s="25" t="s">
        <v>58</v>
      </c>
      <c r="I86" s="25" t="s">
        <v>53</v>
      </c>
      <c r="J86" s="25" t="s">
        <v>30</v>
      </c>
      <c r="K86" s="25">
        <v>608943</v>
      </c>
      <c r="L86" s="25">
        <v>2068910</v>
      </c>
      <c r="M86" s="30"/>
      <c r="N86" s="29">
        <v>13037</v>
      </c>
      <c r="O86" s="25" t="s">
        <v>31</v>
      </c>
      <c r="P86" s="25" t="s">
        <v>44</v>
      </c>
      <c r="Q86" s="29">
        <v>21551</v>
      </c>
      <c r="R86" s="29">
        <v>241060</v>
      </c>
      <c r="S86" s="43"/>
      <c r="T86" s="43"/>
      <c r="U86" s="43"/>
      <c r="V86" s="43"/>
      <c r="W86" s="43"/>
      <c r="X86" s="43"/>
    </row>
    <row r="87" spans="1:24" s="19" customFormat="1" ht="24" customHeight="1" x14ac:dyDescent="0.2">
      <c r="A87" s="19" t="str">
        <f t="shared" si="3"/>
        <v>อ่างเก็บน้ำห้วยเดื่อพร้อมระบบท่อส่งน้ำฝั่งซ้ายลำปาง</v>
      </c>
      <c r="B87" s="20">
        <f>SUBTOTAL(103,$J$8:J87)</f>
        <v>80</v>
      </c>
      <c r="C87" s="27">
        <v>25592964</v>
      </c>
      <c r="D87" s="28" t="s">
        <v>122</v>
      </c>
      <c r="E87" s="25" t="s">
        <v>26</v>
      </c>
      <c r="F87" s="25" t="s">
        <v>27</v>
      </c>
      <c r="G87" s="25" t="s">
        <v>28</v>
      </c>
      <c r="H87" s="25" t="s">
        <v>123</v>
      </c>
      <c r="I87" s="25" t="s">
        <v>115</v>
      </c>
      <c r="J87" s="25" t="s">
        <v>30</v>
      </c>
      <c r="K87" s="25">
        <v>713359</v>
      </c>
      <c r="L87" s="25">
        <v>1755574</v>
      </c>
      <c r="M87" s="29">
        <v>19230</v>
      </c>
      <c r="N87" s="29">
        <v>21054</v>
      </c>
      <c r="O87" s="25" t="s">
        <v>31</v>
      </c>
      <c r="P87" s="25" t="s">
        <v>44</v>
      </c>
      <c r="Q87" s="29">
        <v>21598</v>
      </c>
      <c r="R87" s="29">
        <v>241061</v>
      </c>
      <c r="S87" s="43"/>
      <c r="T87" s="43"/>
      <c r="U87" s="43"/>
      <c r="V87" s="43"/>
      <c r="W87" s="43"/>
      <c r="X87" s="43"/>
    </row>
    <row r="88" spans="1:24" s="19" customFormat="1" ht="24" customHeight="1" x14ac:dyDescent="0.2">
      <c r="A88" s="19" t="str">
        <f t="shared" si="3"/>
        <v>ก่อสร้างฝายทุ่งกว๋าวพร้อมระบบส่งน้ำลำปาง</v>
      </c>
      <c r="B88" s="20">
        <f>SUBTOTAL(103,$J$8:J88)</f>
        <v>81</v>
      </c>
      <c r="C88" s="27"/>
      <c r="D88" s="28" t="s">
        <v>105</v>
      </c>
      <c r="E88" s="25" t="s">
        <v>36</v>
      </c>
      <c r="F88" s="25" t="s">
        <v>27</v>
      </c>
      <c r="G88" s="25" t="s">
        <v>28</v>
      </c>
      <c r="H88" s="25" t="s">
        <v>100</v>
      </c>
      <c r="I88" s="25" t="s">
        <v>95</v>
      </c>
      <c r="J88" s="25" t="s">
        <v>30</v>
      </c>
      <c r="K88" s="25"/>
      <c r="L88" s="25"/>
      <c r="M88" s="29">
        <v>20998</v>
      </c>
      <c r="N88" s="29">
        <v>21565</v>
      </c>
      <c r="O88" s="25" t="s">
        <v>31</v>
      </c>
      <c r="P88" s="25" t="s">
        <v>44</v>
      </c>
      <c r="Q88" s="29">
        <v>21916</v>
      </c>
      <c r="R88" s="29">
        <v>241306</v>
      </c>
      <c r="S88" s="43"/>
      <c r="T88" s="43"/>
      <c r="U88" s="43"/>
      <c r="V88" s="43"/>
      <c r="W88" s="43"/>
      <c r="X88" s="43"/>
    </row>
    <row r="89" spans="1:24" s="19" customFormat="1" ht="24" customHeight="1" x14ac:dyDescent="0.2">
      <c r="A89" s="19" t="str">
        <f t="shared" si="3"/>
        <v>อ่างเก็บน้ำห้วยต้องลำปาง</v>
      </c>
      <c r="B89" s="20">
        <f>SUBTOTAL(103,$J$8:J89)</f>
        <v>82</v>
      </c>
      <c r="C89" s="27"/>
      <c r="D89" s="28" t="s">
        <v>140</v>
      </c>
      <c r="E89" s="25" t="s">
        <v>26</v>
      </c>
      <c r="F89" s="25" t="s">
        <v>27</v>
      </c>
      <c r="G89" s="25" t="s">
        <v>28</v>
      </c>
      <c r="H89" s="25" t="s">
        <v>141</v>
      </c>
      <c r="I89" s="25" t="s">
        <v>142</v>
      </c>
      <c r="J89" s="25" t="s">
        <v>30</v>
      </c>
      <c r="K89" s="25">
        <v>713359</v>
      </c>
      <c r="L89" s="25">
        <v>1755574</v>
      </c>
      <c r="M89" s="29">
        <v>19523</v>
      </c>
      <c r="N89" s="29">
        <v>19947</v>
      </c>
      <c r="O89" s="25" t="s">
        <v>31</v>
      </c>
      <c r="P89" s="25" t="s">
        <v>44</v>
      </c>
      <c r="Q89" s="29">
        <v>21916</v>
      </c>
      <c r="R89" s="29">
        <v>241306</v>
      </c>
      <c r="S89" s="43"/>
      <c r="T89" s="43"/>
      <c r="U89" s="43"/>
      <c r="V89" s="43"/>
      <c r="W89" s="43"/>
      <c r="X89" s="43"/>
    </row>
    <row r="90" spans="1:24" s="19" customFormat="1" ht="24" customHeight="1" x14ac:dyDescent="0.2">
      <c r="A90" s="19" t="str">
        <f t="shared" si="3"/>
        <v>อ่างเก็บน้ำห้วยแม่เย๊าะพร้อมระบบส่งน้ำลำปาง</v>
      </c>
      <c r="B90" s="20">
        <f>SUBTOTAL(103,$J$8:J90)</f>
        <v>83</v>
      </c>
      <c r="C90" s="27"/>
      <c r="D90" s="28" t="s">
        <v>82</v>
      </c>
      <c r="E90" s="25" t="s">
        <v>26</v>
      </c>
      <c r="F90" s="25" t="s">
        <v>27</v>
      </c>
      <c r="G90" s="25" t="s">
        <v>28</v>
      </c>
      <c r="H90" s="25" t="s">
        <v>83</v>
      </c>
      <c r="I90" s="25" t="s">
        <v>73</v>
      </c>
      <c r="J90" s="25" t="s">
        <v>30</v>
      </c>
      <c r="K90" s="25">
        <v>713359</v>
      </c>
      <c r="L90" s="25">
        <v>1755574</v>
      </c>
      <c r="M90" s="29">
        <v>20148</v>
      </c>
      <c r="N90" s="29">
        <v>20591</v>
      </c>
      <c r="O90" s="25" t="s">
        <v>31</v>
      </c>
      <c r="P90" s="25" t="s">
        <v>44</v>
      </c>
      <c r="Q90" s="29">
        <v>22282</v>
      </c>
      <c r="R90" s="29">
        <v>241671</v>
      </c>
      <c r="S90" s="43"/>
      <c r="T90" s="43"/>
      <c r="U90" s="43"/>
      <c r="V90" s="43"/>
      <c r="W90" s="43"/>
      <c r="X90" s="43"/>
    </row>
    <row r="91" spans="1:24" s="19" customFormat="1" ht="24" customHeight="1" x14ac:dyDescent="0.2">
      <c r="A91" s="19" t="str">
        <f t="shared" si="3"/>
        <v>ฝายแม่อางบ้านน้ำล้อมลำปาง</v>
      </c>
      <c r="B91" s="20">
        <f>SUBTOTAL(103,$J$8:J91)</f>
        <v>84</v>
      </c>
      <c r="C91" s="27"/>
      <c r="D91" s="28" t="s">
        <v>124</v>
      </c>
      <c r="E91" s="25" t="s">
        <v>36</v>
      </c>
      <c r="F91" s="25" t="s">
        <v>27</v>
      </c>
      <c r="G91" s="25" t="s">
        <v>28</v>
      </c>
      <c r="H91" s="25" t="s">
        <v>123</v>
      </c>
      <c r="I91" s="25" t="s">
        <v>115</v>
      </c>
      <c r="J91" s="25" t="s">
        <v>30</v>
      </c>
      <c r="K91" s="25">
        <v>713359</v>
      </c>
      <c r="L91" s="25">
        <v>1755574</v>
      </c>
      <c r="M91" s="29">
        <v>19230</v>
      </c>
      <c r="N91" s="29">
        <v>21054</v>
      </c>
      <c r="O91" s="25" t="s">
        <v>31</v>
      </c>
      <c r="P91" s="25" t="s">
        <v>44</v>
      </c>
      <c r="Q91" s="29">
        <v>22282</v>
      </c>
      <c r="R91" s="29">
        <v>241671</v>
      </c>
      <c r="S91" s="43"/>
      <c r="T91" s="43"/>
      <c r="U91" s="43"/>
      <c r="V91" s="43"/>
      <c r="W91" s="43"/>
      <c r="X91" s="43"/>
    </row>
    <row r="92" spans="1:24" s="19" customFormat="1" ht="24" customHeight="1" x14ac:dyDescent="0.2">
      <c r="A92" s="19" t="str">
        <f t="shared" si="3"/>
        <v>สถานีสูบน้ำด้วยไฟฟ้าบ้านแม่เชียงรายลุ่ม2พร้อมระบบส่งน้ำลำปาง</v>
      </c>
      <c r="B92" s="20">
        <f>SUBTOTAL(103,$J$8:J92)</f>
        <v>85</v>
      </c>
      <c r="C92" s="27"/>
      <c r="D92" s="28" t="s">
        <v>148</v>
      </c>
      <c r="E92" s="25" t="s">
        <v>149</v>
      </c>
      <c r="F92" s="25" t="s">
        <v>27</v>
      </c>
      <c r="G92" s="25" t="s">
        <v>28</v>
      </c>
      <c r="H92" s="25" t="s">
        <v>142</v>
      </c>
      <c r="I92" s="25" t="s">
        <v>142</v>
      </c>
      <c r="J92" s="25" t="s">
        <v>30</v>
      </c>
      <c r="K92" s="25">
        <v>713359</v>
      </c>
      <c r="L92" s="25">
        <v>1755574</v>
      </c>
      <c r="M92" s="29">
        <v>21059</v>
      </c>
      <c r="N92" s="29">
        <v>21464</v>
      </c>
      <c r="O92" s="25" t="s">
        <v>31</v>
      </c>
      <c r="P92" s="25" t="s">
        <v>44</v>
      </c>
      <c r="Q92" s="29">
        <v>22282</v>
      </c>
      <c r="R92" s="29">
        <v>241671</v>
      </c>
      <c r="S92" s="43"/>
      <c r="T92" s="43"/>
      <c r="U92" s="43"/>
      <c r="V92" s="43"/>
      <c r="W92" s="43"/>
      <c r="X92" s="43"/>
    </row>
    <row r="93" spans="1:24" s="19" customFormat="1" ht="24" customHeight="1" x14ac:dyDescent="0.2">
      <c r="A93" s="19" t="str">
        <f t="shared" si="3"/>
        <v>อ่างเก็บน้ำห้วยลอยลำปาง</v>
      </c>
      <c r="B93" s="20">
        <f>SUBTOTAL(103,$J$8:J93)</f>
        <v>86</v>
      </c>
      <c r="C93" s="27"/>
      <c r="D93" s="28" t="s">
        <v>157</v>
      </c>
      <c r="E93" s="25" t="s">
        <v>26</v>
      </c>
      <c r="F93" s="25" t="s">
        <v>27</v>
      </c>
      <c r="G93" s="25" t="s">
        <v>28</v>
      </c>
      <c r="H93" s="25" t="s">
        <v>158</v>
      </c>
      <c r="I93" s="25" t="s">
        <v>159</v>
      </c>
      <c r="J93" s="25" t="s">
        <v>30</v>
      </c>
      <c r="K93" s="25">
        <v>713359</v>
      </c>
      <c r="L93" s="25">
        <v>1755574</v>
      </c>
      <c r="M93" s="29">
        <v>20119</v>
      </c>
      <c r="N93" s="29">
        <v>20429</v>
      </c>
      <c r="O93" s="25" t="s">
        <v>31</v>
      </c>
      <c r="P93" s="25" t="s">
        <v>44</v>
      </c>
      <c r="Q93" s="29">
        <v>22282</v>
      </c>
      <c r="R93" s="29">
        <v>241671</v>
      </c>
      <c r="S93" s="43"/>
      <c r="T93" s="43"/>
      <c r="U93" s="43"/>
      <c r="V93" s="43"/>
      <c r="W93" s="43"/>
      <c r="X93" s="43"/>
    </row>
    <row r="94" spans="1:24" s="19" customFormat="1" ht="24" customHeight="1" x14ac:dyDescent="0.2">
      <c r="A94" s="19" t="str">
        <f t="shared" si="3"/>
        <v>อ่างเก็บน้ำห้วยเฮี้ยพร้อมระบบส่งน้ำอันเนื่องมาจากพระราชดำริลำปาง</v>
      </c>
      <c r="B94" s="20">
        <f>SUBTOTAL(103,$J$8:J94)</f>
        <v>87</v>
      </c>
      <c r="C94" s="27">
        <v>25573306</v>
      </c>
      <c r="D94" s="28" t="s">
        <v>118</v>
      </c>
      <c r="E94" s="25" t="s">
        <v>26</v>
      </c>
      <c r="F94" s="25" t="s">
        <v>27</v>
      </c>
      <c r="G94" s="25" t="s">
        <v>28</v>
      </c>
      <c r="H94" s="25" t="s">
        <v>117</v>
      </c>
      <c r="I94" s="25" t="s">
        <v>115</v>
      </c>
      <c r="J94" s="25" t="s">
        <v>30</v>
      </c>
      <c r="K94" s="25">
        <v>713359</v>
      </c>
      <c r="L94" s="25">
        <v>1755574</v>
      </c>
      <c r="M94" s="29">
        <v>20491</v>
      </c>
      <c r="N94" s="29">
        <v>20891</v>
      </c>
      <c r="O94" s="25" t="s">
        <v>31</v>
      </c>
      <c r="P94" s="25" t="s">
        <v>44</v>
      </c>
      <c r="Q94" s="29"/>
      <c r="R94" s="29">
        <v>242157</v>
      </c>
      <c r="S94" s="43"/>
      <c r="T94" s="43"/>
      <c r="U94" s="43"/>
      <c r="V94" s="43"/>
      <c r="W94" s="43"/>
      <c r="X94" s="43"/>
    </row>
    <row r="95" spans="1:24" s="19" customFormat="1" ht="24" customHeight="1" x14ac:dyDescent="0.2">
      <c r="B95" s="20">
        <f>SUBTOTAL(103,$J$8:J95)</f>
        <v>88</v>
      </c>
      <c r="C95" s="27"/>
      <c r="D95" s="28" t="s">
        <v>61</v>
      </c>
      <c r="E95" s="25" t="s">
        <v>26</v>
      </c>
      <c r="F95" s="25" t="s">
        <v>27</v>
      </c>
      <c r="G95" s="25" t="s">
        <v>28</v>
      </c>
      <c r="H95" s="28" t="s">
        <v>62</v>
      </c>
      <c r="I95" s="28" t="s">
        <v>53</v>
      </c>
      <c r="J95" s="25" t="s">
        <v>30</v>
      </c>
      <c r="K95" s="25"/>
      <c r="L95" s="25"/>
      <c r="M95" s="29"/>
      <c r="N95" s="29">
        <v>11843</v>
      </c>
      <c r="O95" s="25" t="s">
        <v>31</v>
      </c>
      <c r="P95" s="25"/>
      <c r="Q95" s="29"/>
      <c r="R95" s="29"/>
      <c r="S95" s="43"/>
      <c r="T95" s="43"/>
      <c r="U95" s="43"/>
      <c r="V95" s="43"/>
      <c r="W95" s="43"/>
      <c r="X95" s="43"/>
    </row>
    <row r="96" spans="1:24" s="19" customFormat="1" ht="24" customHeight="1" x14ac:dyDescent="0.2">
      <c r="B96" s="20">
        <f>SUBTOTAL(103,$J$8:J96)</f>
        <v>89</v>
      </c>
      <c r="C96" s="27"/>
      <c r="D96" s="28" t="s">
        <v>71</v>
      </c>
      <c r="E96" s="25" t="s">
        <v>41</v>
      </c>
      <c r="F96" s="25" t="s">
        <v>27</v>
      </c>
      <c r="G96" s="25" t="s">
        <v>28</v>
      </c>
      <c r="H96" s="25" t="s">
        <v>72</v>
      </c>
      <c r="I96" s="25" t="s">
        <v>73</v>
      </c>
      <c r="J96" s="25" t="s">
        <v>30</v>
      </c>
      <c r="K96" s="25">
        <v>513700</v>
      </c>
      <c r="L96" s="25">
        <v>1952300</v>
      </c>
      <c r="M96" s="29"/>
      <c r="N96" s="29">
        <v>44934</v>
      </c>
      <c r="O96" s="25" t="s">
        <v>31</v>
      </c>
      <c r="P96" s="25"/>
      <c r="Q96" s="29"/>
      <c r="R96" s="29"/>
      <c r="S96" s="43"/>
      <c r="T96" s="43"/>
      <c r="U96" s="43"/>
      <c r="V96" s="43"/>
      <c r="W96" s="43"/>
      <c r="X96" s="43"/>
    </row>
    <row r="97" spans="1:24" s="19" customFormat="1" ht="24" customHeight="1" x14ac:dyDescent="0.2">
      <c r="A97" s="31"/>
      <c r="B97" s="20">
        <f>SUBTOTAL(103,$J$8:J97)</f>
        <v>90</v>
      </c>
      <c r="C97" s="27"/>
      <c r="D97" s="28" t="s">
        <v>147</v>
      </c>
      <c r="E97" s="25" t="s">
        <v>41</v>
      </c>
      <c r="F97" s="25" t="s">
        <v>57</v>
      </c>
      <c r="G97" s="25" t="s">
        <v>28</v>
      </c>
      <c r="H97" s="25" t="s">
        <v>142</v>
      </c>
      <c r="I97" s="25" t="s">
        <v>142</v>
      </c>
      <c r="J97" s="25" t="s">
        <v>30</v>
      </c>
      <c r="K97" s="25">
        <v>507300</v>
      </c>
      <c r="L97" s="25">
        <v>1934900</v>
      </c>
      <c r="M97" s="30"/>
      <c r="N97" s="29">
        <v>44934</v>
      </c>
      <c r="O97" s="25" t="s">
        <v>31</v>
      </c>
      <c r="P97" s="25"/>
      <c r="Q97" s="29"/>
      <c r="R97" s="29"/>
      <c r="S97" s="43"/>
      <c r="T97" s="43"/>
      <c r="U97" s="43"/>
      <c r="V97" s="43"/>
      <c r="W97" s="43"/>
      <c r="X97" s="43"/>
    </row>
    <row r="98" spans="1:24" s="19" customFormat="1" ht="24" customHeight="1" x14ac:dyDescent="0.2">
      <c r="B98" s="20">
        <f>SUBTOTAL(103,$J$8:J98)</f>
        <v>91</v>
      </c>
      <c r="C98" s="27"/>
      <c r="D98" s="28" t="s">
        <v>150</v>
      </c>
      <c r="E98" s="25" t="s">
        <v>36</v>
      </c>
      <c r="F98" s="25" t="s">
        <v>27</v>
      </c>
      <c r="G98" s="25" t="s">
        <v>28</v>
      </c>
      <c r="H98" s="28" t="s">
        <v>151</v>
      </c>
      <c r="I98" s="28" t="s">
        <v>142</v>
      </c>
      <c r="J98" s="25" t="s">
        <v>30</v>
      </c>
      <c r="K98" s="25"/>
      <c r="L98" s="25"/>
      <c r="M98" s="29"/>
      <c r="N98" s="29">
        <v>221669</v>
      </c>
      <c r="O98" s="25" t="s">
        <v>31</v>
      </c>
      <c r="P98" s="25"/>
      <c r="Q98" s="29"/>
      <c r="R98" s="29"/>
      <c r="S98" s="43"/>
      <c r="T98" s="43"/>
      <c r="U98" s="43"/>
      <c r="V98" s="43"/>
      <c r="W98" s="43"/>
      <c r="X98" s="43"/>
    </row>
    <row r="99" spans="1:24" s="19" customFormat="1" ht="24" customHeight="1" x14ac:dyDescent="0.2">
      <c r="B99" s="20">
        <f>SUBTOTAL(103,$J$8:J99)</f>
        <v>92</v>
      </c>
      <c r="C99" s="27"/>
      <c r="D99" s="28" t="s">
        <v>189</v>
      </c>
      <c r="E99" s="25" t="s">
        <v>36</v>
      </c>
      <c r="F99" s="25" t="s">
        <v>27</v>
      </c>
      <c r="G99" s="25" t="s">
        <v>28</v>
      </c>
      <c r="H99" s="34" t="s">
        <v>188</v>
      </c>
      <c r="I99" s="34" t="s">
        <v>178</v>
      </c>
      <c r="J99" s="25" t="s">
        <v>30</v>
      </c>
      <c r="K99" s="25"/>
      <c r="L99" s="25"/>
      <c r="M99" s="29"/>
      <c r="N99" s="29">
        <v>44591</v>
      </c>
      <c r="O99" s="25" t="s">
        <v>31</v>
      </c>
      <c r="P99" s="25"/>
      <c r="Q99" s="29"/>
      <c r="R99" s="29"/>
      <c r="S99" s="43"/>
      <c r="T99" s="43"/>
      <c r="U99" s="43"/>
      <c r="V99" s="43"/>
      <c r="W99" s="43"/>
      <c r="X99" s="43"/>
    </row>
    <row r="100" spans="1:24" s="19" customFormat="1" ht="24" customHeight="1" x14ac:dyDescent="0.2">
      <c r="B100" s="20">
        <f>SUBTOTAL(103,$J$8:J100)</f>
        <v>93</v>
      </c>
      <c r="C100" s="27"/>
      <c r="D100" s="34" t="s">
        <v>190</v>
      </c>
      <c r="E100" s="25" t="s">
        <v>39</v>
      </c>
      <c r="F100" s="25" t="s">
        <v>27</v>
      </c>
      <c r="G100" s="25" t="s">
        <v>28</v>
      </c>
      <c r="H100" s="25" t="s">
        <v>188</v>
      </c>
      <c r="I100" s="25" t="s">
        <v>178</v>
      </c>
      <c r="J100" s="25" t="s">
        <v>30</v>
      </c>
      <c r="K100" s="25"/>
      <c r="L100" s="25"/>
      <c r="M100" s="29"/>
      <c r="N100" s="29"/>
      <c r="O100" s="25" t="s">
        <v>31</v>
      </c>
      <c r="P100" s="25"/>
      <c r="Q100" s="29"/>
      <c r="R100" s="29"/>
      <c r="S100" s="43"/>
      <c r="T100" s="43"/>
      <c r="U100" s="43"/>
      <c r="V100" s="43"/>
      <c r="W100" s="43"/>
      <c r="X100" s="43"/>
    </row>
    <row r="101" spans="1:24" s="19" customFormat="1" ht="24" customHeight="1" x14ac:dyDescent="0.2">
      <c r="B101" s="20">
        <f>SUBTOTAL(103,$J$8:J101)</f>
        <v>94</v>
      </c>
      <c r="C101" s="27"/>
      <c r="D101" s="28" t="s">
        <v>191</v>
      </c>
      <c r="E101" s="25" t="s">
        <v>39</v>
      </c>
      <c r="F101" s="25" t="s">
        <v>27</v>
      </c>
      <c r="G101" s="25" t="s">
        <v>28</v>
      </c>
      <c r="H101" s="25" t="s">
        <v>188</v>
      </c>
      <c r="I101" s="25" t="s">
        <v>178</v>
      </c>
      <c r="J101" s="25" t="s">
        <v>30</v>
      </c>
      <c r="K101" s="25"/>
      <c r="L101" s="25"/>
      <c r="M101" s="29"/>
      <c r="N101" s="29"/>
      <c r="O101" s="25" t="s">
        <v>31</v>
      </c>
      <c r="P101" s="25"/>
      <c r="Q101" s="29"/>
      <c r="R101" s="29"/>
      <c r="S101" s="43"/>
      <c r="T101" s="43"/>
      <c r="U101" s="43"/>
      <c r="V101" s="43"/>
      <c r="W101" s="43"/>
      <c r="X101" s="43"/>
    </row>
    <row r="102" spans="1:24" s="19" customFormat="1" ht="24" customHeight="1" x14ac:dyDescent="0.2">
      <c r="B102" s="20">
        <f>SUBTOTAL(103,$J$8:J102)</f>
        <v>95</v>
      </c>
      <c r="C102" s="27"/>
      <c r="D102" s="28" t="s">
        <v>192</v>
      </c>
      <c r="E102" s="25" t="s">
        <v>39</v>
      </c>
      <c r="F102" s="25" t="s">
        <v>27</v>
      </c>
      <c r="G102" s="25" t="s">
        <v>28</v>
      </c>
      <c r="H102" s="25" t="s">
        <v>193</v>
      </c>
      <c r="I102" s="25" t="s">
        <v>178</v>
      </c>
      <c r="J102" s="25" t="s">
        <v>30</v>
      </c>
      <c r="K102" s="25"/>
      <c r="L102" s="25"/>
      <c r="M102" s="29"/>
      <c r="N102" s="29">
        <v>44591</v>
      </c>
      <c r="O102" s="25" t="s">
        <v>31</v>
      </c>
      <c r="P102" s="25"/>
      <c r="Q102" s="29"/>
      <c r="R102" s="29"/>
      <c r="S102" s="43"/>
      <c r="T102" s="43"/>
      <c r="U102" s="43"/>
      <c r="V102" s="43"/>
      <c r="W102" s="43"/>
      <c r="X102" s="43"/>
    </row>
    <row r="103" spans="1:24" s="19" customFormat="1" ht="24" customHeight="1" x14ac:dyDescent="0.2">
      <c r="B103" s="20">
        <f>SUBTOTAL(103,$J$8:J103)</f>
        <v>96</v>
      </c>
      <c r="C103" s="27"/>
      <c r="D103" s="34" t="s">
        <v>211</v>
      </c>
      <c r="E103" s="25" t="s">
        <v>46</v>
      </c>
      <c r="F103" s="25" t="s">
        <v>27</v>
      </c>
      <c r="G103" s="25" t="s">
        <v>28</v>
      </c>
      <c r="H103" s="25" t="s">
        <v>208</v>
      </c>
      <c r="I103" s="25" t="s">
        <v>209</v>
      </c>
      <c r="J103" s="25" t="s">
        <v>30</v>
      </c>
      <c r="K103" s="25"/>
      <c r="L103" s="25"/>
      <c r="M103" s="29"/>
      <c r="N103" s="29">
        <v>14212</v>
      </c>
      <c r="O103" s="25" t="s">
        <v>31</v>
      </c>
      <c r="P103" s="25"/>
      <c r="Q103" s="29"/>
      <c r="R103" s="29"/>
      <c r="S103" s="43"/>
      <c r="T103" s="43"/>
      <c r="U103" s="43"/>
      <c r="V103" s="43"/>
      <c r="W103" s="43"/>
      <c r="X103" s="43"/>
    </row>
    <row r="104" spans="1:24" s="19" customFormat="1" ht="24" customHeight="1" x14ac:dyDescent="0.2">
      <c r="B104" s="20">
        <f>SUBTOTAL(103,$J$8:J104)</f>
        <v>97</v>
      </c>
      <c r="C104" s="27"/>
      <c r="D104" s="34" t="s">
        <v>215</v>
      </c>
      <c r="E104" s="25" t="s">
        <v>46</v>
      </c>
      <c r="F104" s="25" t="s">
        <v>27</v>
      </c>
      <c r="G104" s="25" t="s">
        <v>28</v>
      </c>
      <c r="H104" s="25" t="s">
        <v>213</v>
      </c>
      <c r="I104" s="25" t="s">
        <v>209</v>
      </c>
      <c r="J104" s="25" t="s">
        <v>30</v>
      </c>
      <c r="K104" s="25"/>
      <c r="L104" s="25"/>
      <c r="M104" s="29"/>
      <c r="N104" s="29">
        <v>14212</v>
      </c>
      <c r="O104" s="25" t="s">
        <v>31</v>
      </c>
      <c r="P104" s="25"/>
      <c r="Q104" s="29"/>
      <c r="R104" s="29"/>
      <c r="S104" s="43"/>
      <c r="T104" s="43"/>
      <c r="U104" s="43"/>
      <c r="V104" s="43"/>
      <c r="W104" s="43"/>
      <c r="X104" s="43"/>
    </row>
    <row r="105" spans="1:24" s="19" customFormat="1" ht="24" customHeight="1" x14ac:dyDescent="0.2">
      <c r="B105" s="20">
        <f>SUBTOTAL(103,$J$8:J105)</f>
        <v>98</v>
      </c>
      <c r="C105" s="27"/>
      <c r="D105" s="28" t="s">
        <v>223</v>
      </c>
      <c r="E105" s="25" t="s">
        <v>36</v>
      </c>
      <c r="F105" s="25" t="s">
        <v>27</v>
      </c>
      <c r="G105" s="25" t="s">
        <v>28</v>
      </c>
      <c r="H105" s="25" t="s">
        <v>219</v>
      </c>
      <c r="I105" s="25" t="s">
        <v>209</v>
      </c>
      <c r="J105" s="25" t="s">
        <v>30</v>
      </c>
      <c r="K105" s="25"/>
      <c r="L105" s="25"/>
      <c r="M105" s="29"/>
      <c r="N105" s="29"/>
      <c r="O105" s="25" t="s">
        <v>31</v>
      </c>
      <c r="P105" s="25"/>
      <c r="Q105" s="29"/>
      <c r="R105" s="29"/>
      <c r="S105" s="43"/>
      <c r="T105" s="43"/>
      <c r="U105" s="43"/>
      <c r="V105" s="43"/>
      <c r="W105" s="43"/>
      <c r="X105" s="43"/>
    </row>
    <row r="106" spans="1:24" s="19" customFormat="1" ht="24" customHeight="1" x14ac:dyDescent="0.2">
      <c r="B106" s="20">
        <f>SUBTOTAL(103,$J$8:J106)</f>
        <v>99</v>
      </c>
      <c r="C106" s="27"/>
      <c r="D106" s="28" t="s">
        <v>224</v>
      </c>
      <c r="E106" s="25" t="s">
        <v>46</v>
      </c>
      <c r="F106" s="25" t="s">
        <v>27</v>
      </c>
      <c r="G106" s="25" t="s">
        <v>28</v>
      </c>
      <c r="H106" s="25" t="s">
        <v>225</v>
      </c>
      <c r="I106" s="25" t="s">
        <v>209</v>
      </c>
      <c r="J106" s="25" t="s">
        <v>30</v>
      </c>
      <c r="K106" s="25"/>
      <c r="L106" s="25"/>
      <c r="M106" s="29"/>
      <c r="N106" s="29">
        <v>14212</v>
      </c>
      <c r="O106" s="25" t="s">
        <v>31</v>
      </c>
      <c r="P106" s="25"/>
      <c r="Q106" s="29"/>
      <c r="R106" s="29"/>
      <c r="S106" s="43"/>
      <c r="T106" s="43"/>
      <c r="U106" s="43"/>
      <c r="V106" s="43"/>
      <c r="W106" s="43"/>
      <c r="X106" s="43"/>
    </row>
    <row r="107" spans="1:24" s="19" customFormat="1" ht="24" customHeight="1" x14ac:dyDescent="0.2">
      <c r="A107" s="31"/>
      <c r="B107" s="20">
        <f>SUBTOTAL(103,$J$8:J107)</f>
        <v>100</v>
      </c>
      <c r="C107" s="27"/>
      <c r="D107" s="28" t="s">
        <v>86</v>
      </c>
      <c r="E107" s="25" t="s">
        <v>41</v>
      </c>
      <c r="F107" s="25" t="s">
        <v>57</v>
      </c>
      <c r="G107" s="25" t="s">
        <v>28</v>
      </c>
      <c r="H107" s="25" t="s">
        <v>87</v>
      </c>
      <c r="I107" s="25" t="s">
        <v>88</v>
      </c>
      <c r="J107" s="25" t="s">
        <v>30</v>
      </c>
      <c r="K107" s="25">
        <v>561400</v>
      </c>
      <c r="L107" s="25">
        <v>2015000</v>
      </c>
      <c r="M107" s="30"/>
      <c r="N107" s="29"/>
      <c r="O107" s="25"/>
      <c r="P107" s="25"/>
      <c r="Q107" s="29"/>
      <c r="R107" s="29"/>
      <c r="S107" s="29"/>
      <c r="T107" s="29"/>
      <c r="U107" s="29"/>
      <c r="V107" s="43"/>
      <c r="W107" s="43"/>
      <c r="X107" s="43"/>
    </row>
  </sheetData>
  <autoFilter ref="A7:R107">
    <sortState ref="A8:R107">
      <sortCondition ref="R7:R107"/>
    </sortState>
  </autoFilter>
  <dataConsolidate/>
  <mergeCells count="23">
    <mergeCell ref="H3:H5"/>
    <mergeCell ref="I3:I5"/>
    <mergeCell ref="C3:C5"/>
    <mergeCell ref="D3:D5"/>
    <mergeCell ref="E3:E5"/>
    <mergeCell ref="F3:F5"/>
    <mergeCell ref="G3:G5"/>
    <mergeCell ref="B1:X1"/>
    <mergeCell ref="B2:X2"/>
    <mergeCell ref="J3:J5"/>
    <mergeCell ref="K3:L4"/>
    <mergeCell ref="O3:O5"/>
    <mergeCell ref="P3:P5"/>
    <mergeCell ref="Q3:Q5"/>
    <mergeCell ref="W3:W5"/>
    <mergeCell ref="X3:X5"/>
    <mergeCell ref="S4:S5"/>
    <mergeCell ref="T4:T5"/>
    <mergeCell ref="U4:U5"/>
    <mergeCell ref="V4:V5"/>
    <mergeCell ref="R3:R5"/>
    <mergeCell ref="S3:U3"/>
    <mergeCell ref="B3:B5"/>
  </mergeCells>
  <printOptions horizontalCentered="1"/>
  <pageMargins left="0.31496062992125984" right="0.31496062992125984" top="0.55118110236220474" bottom="0.15748031496062992" header="0.31496062992125984" footer="0.31496062992125984"/>
  <pageSetup paperSize="8" scale="46" orientation="portrait" r:id="rId1"/>
  <headerFooter>
    <oddHeader>&amp;R&amp;"TH SarabunPSK,ธรรมดา"&amp;P/&amp;N</oddHeader>
  </headerFooter>
  <rowBreaks count="1" manualBreakCount="1">
    <brk id="64" min="1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20"/>
  <sheetViews>
    <sheetView showGridLines="0" showZeros="0" view="pageBreakPreview" topLeftCell="B1" zoomScale="90" zoomScaleNormal="80" zoomScaleSheetLayoutView="90" workbookViewId="0">
      <pane ySplit="7" topLeftCell="A8" activePane="bottomLeft" state="frozen"/>
      <selection activeCell="C1" sqref="C1"/>
      <selection pane="bottomLeft" activeCell="I26" sqref="I26"/>
    </sheetView>
  </sheetViews>
  <sheetFormatPr defaultColWidth="9" defaultRowHeight="21" x14ac:dyDescent="0.2"/>
  <cols>
    <col min="1" max="1" width="52" style="31" hidden="1" customWidth="1"/>
    <col min="2" max="2" width="5.375" style="37" customWidth="1"/>
    <col min="3" max="3" width="11" style="31" hidden="1" customWidth="1"/>
    <col min="4" max="4" width="46.375" style="38" customWidth="1"/>
    <col min="5" max="5" width="8.375" style="38" customWidth="1"/>
    <col min="6" max="6" width="8.75" style="31" customWidth="1"/>
    <col min="7" max="7" width="13.125" style="31" customWidth="1"/>
    <col min="8" max="8" width="8.75" style="31" customWidth="1"/>
    <col min="9" max="9" width="9.75" style="31" customWidth="1"/>
    <col min="10" max="10" width="10" style="31" customWidth="1"/>
    <col min="11" max="12" width="8.75" style="31" customWidth="1"/>
    <col min="13" max="13" width="12.25" style="31" customWidth="1"/>
    <col min="14" max="14" width="11.875" style="31" customWidth="1"/>
    <col min="15" max="15" width="33.875" style="31" customWidth="1"/>
    <col min="16" max="16" width="10.5" style="31" customWidth="1"/>
    <col min="17" max="18" width="11" style="31" customWidth="1"/>
    <col min="19" max="21" width="5.375" style="46" customWidth="1"/>
    <col min="22" max="22" width="25.75" style="46" customWidth="1"/>
    <col min="23" max="23" width="10.25" style="46" customWidth="1"/>
    <col min="24" max="24" width="17.375" style="46" customWidth="1"/>
    <col min="25" max="16384" width="9" style="31"/>
  </cols>
  <sheetData>
    <row r="1" spans="1:24" customFormat="1" ht="30.75" customHeight="1" x14ac:dyDescent="0.45">
      <c r="A1" s="1"/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</row>
    <row r="2" spans="1:24" s="3" customFormat="1" ht="39" customHeight="1" x14ac:dyDescent="0.35">
      <c r="A2" s="2"/>
      <c r="B2" s="54" t="s">
        <v>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1:24" s="4" customFormat="1" ht="24" customHeight="1" x14ac:dyDescent="0.2">
      <c r="B3" s="55" t="s">
        <v>2</v>
      </c>
      <c r="C3" s="55" t="s">
        <v>3</v>
      </c>
      <c r="D3" s="61" t="s">
        <v>4</v>
      </c>
      <c r="E3" s="52" t="s">
        <v>5</v>
      </c>
      <c r="F3" s="52" t="s">
        <v>6</v>
      </c>
      <c r="G3" s="52" t="s">
        <v>7</v>
      </c>
      <c r="H3" s="52" t="s">
        <v>8</v>
      </c>
      <c r="I3" s="52" t="s">
        <v>9</v>
      </c>
      <c r="J3" s="52" t="s">
        <v>10</v>
      </c>
      <c r="K3" s="56" t="s">
        <v>11</v>
      </c>
      <c r="L3" s="56"/>
      <c r="M3" s="5" t="s">
        <v>12</v>
      </c>
      <c r="N3" s="5" t="s">
        <v>13</v>
      </c>
      <c r="O3" s="52" t="s">
        <v>14</v>
      </c>
      <c r="P3" s="55" t="s">
        <v>15</v>
      </c>
      <c r="Q3" s="55" t="s">
        <v>16</v>
      </c>
      <c r="R3" s="55" t="s">
        <v>17</v>
      </c>
      <c r="S3" s="50" t="s">
        <v>230</v>
      </c>
      <c r="T3" s="51"/>
      <c r="U3" s="51"/>
      <c r="V3" s="39" t="s">
        <v>231</v>
      </c>
      <c r="W3" s="57" t="s">
        <v>237</v>
      </c>
      <c r="X3" s="58" t="s">
        <v>232</v>
      </c>
    </row>
    <row r="4" spans="1:24" s="4" customFormat="1" x14ac:dyDescent="0.2">
      <c r="B4" s="55"/>
      <c r="C4" s="55"/>
      <c r="D4" s="61"/>
      <c r="E4" s="52"/>
      <c r="F4" s="52"/>
      <c r="G4" s="52"/>
      <c r="H4" s="52"/>
      <c r="I4" s="52"/>
      <c r="J4" s="52"/>
      <c r="K4" s="56"/>
      <c r="L4" s="56"/>
      <c r="M4" s="6" t="s">
        <v>18</v>
      </c>
      <c r="N4" s="6" t="s">
        <v>18</v>
      </c>
      <c r="O4" s="52"/>
      <c r="P4" s="55"/>
      <c r="Q4" s="55"/>
      <c r="R4" s="55"/>
      <c r="S4" s="57" t="s">
        <v>233</v>
      </c>
      <c r="T4" s="57" t="s">
        <v>234</v>
      </c>
      <c r="U4" s="59" t="s">
        <v>235</v>
      </c>
      <c r="V4" s="48" t="s">
        <v>236</v>
      </c>
      <c r="W4" s="48"/>
      <c r="X4" s="58"/>
    </row>
    <row r="5" spans="1:24" s="4" customFormat="1" x14ac:dyDescent="0.2">
      <c r="B5" s="55"/>
      <c r="C5" s="55"/>
      <c r="D5" s="61"/>
      <c r="E5" s="52"/>
      <c r="F5" s="52"/>
      <c r="G5" s="52"/>
      <c r="H5" s="52"/>
      <c r="I5" s="52"/>
      <c r="J5" s="52"/>
      <c r="K5" s="7" t="s">
        <v>19</v>
      </c>
      <c r="L5" s="7" t="s">
        <v>20</v>
      </c>
      <c r="M5" s="8" t="s">
        <v>21</v>
      </c>
      <c r="N5" s="8" t="s">
        <v>21</v>
      </c>
      <c r="O5" s="52"/>
      <c r="P5" s="55"/>
      <c r="Q5" s="55"/>
      <c r="R5" s="55"/>
      <c r="S5" s="49"/>
      <c r="T5" s="49"/>
      <c r="U5" s="60"/>
      <c r="V5" s="49"/>
      <c r="W5" s="49"/>
      <c r="X5" s="58"/>
    </row>
    <row r="6" spans="1:24" s="4" customFormat="1" ht="21" hidden="1" customHeight="1" x14ac:dyDescent="0.2">
      <c r="B6" s="10"/>
      <c r="C6" s="9">
        <f>SUBTOTAL(3,C8:C804)</f>
        <v>7</v>
      </c>
      <c r="D6" s="11">
        <f>SUBTOTAL(3,D8:D804)</f>
        <v>13</v>
      </c>
      <c r="E6" s="9">
        <f>SUBTOTAL(3,E8:E804)</f>
        <v>13</v>
      </c>
      <c r="F6" s="9">
        <f>SUBTOTAL(3,F8:F804)</f>
        <v>13</v>
      </c>
      <c r="G6" s="9" t="s">
        <v>22</v>
      </c>
      <c r="H6" s="9">
        <f t="shared" ref="H6:P6" si="0">SUBTOTAL(3,H8:H804)</f>
        <v>13</v>
      </c>
      <c r="I6" s="9">
        <f t="shared" si="0"/>
        <v>13</v>
      </c>
      <c r="J6" s="9">
        <f t="shared" si="0"/>
        <v>13</v>
      </c>
      <c r="K6" s="9">
        <f t="shared" si="0"/>
        <v>7</v>
      </c>
      <c r="L6" s="9">
        <f t="shared" si="0"/>
        <v>7</v>
      </c>
      <c r="M6" s="9">
        <f t="shared" si="0"/>
        <v>6</v>
      </c>
      <c r="N6" s="9">
        <f t="shared" si="0"/>
        <v>10</v>
      </c>
      <c r="O6" s="9">
        <f t="shared" si="0"/>
        <v>13</v>
      </c>
      <c r="P6" s="9">
        <f t="shared" si="0"/>
        <v>7</v>
      </c>
      <c r="Q6" s="12"/>
      <c r="S6" s="40"/>
      <c r="T6" s="40"/>
      <c r="U6" s="40"/>
      <c r="V6" s="41"/>
      <c r="W6" s="41"/>
      <c r="X6" s="41"/>
    </row>
    <row r="7" spans="1:24" s="4" customFormat="1" x14ac:dyDescent="0.2">
      <c r="A7" s="13"/>
      <c r="B7" s="14"/>
      <c r="C7" s="14" t="s">
        <v>3</v>
      </c>
      <c r="D7" s="15" t="s">
        <v>4</v>
      </c>
      <c r="E7" s="16" t="s">
        <v>5</v>
      </c>
      <c r="F7" s="14" t="s">
        <v>6</v>
      </c>
      <c r="G7" s="14" t="s">
        <v>7</v>
      </c>
      <c r="H7" s="14" t="s">
        <v>8</v>
      </c>
      <c r="I7" s="14" t="s">
        <v>9</v>
      </c>
      <c r="J7" s="17" t="s">
        <v>10</v>
      </c>
      <c r="K7" s="18" t="s">
        <v>19</v>
      </c>
      <c r="L7" s="14" t="s">
        <v>20</v>
      </c>
      <c r="M7" s="14" t="s">
        <v>23</v>
      </c>
      <c r="N7" s="14" t="s">
        <v>24</v>
      </c>
      <c r="O7" s="14" t="s">
        <v>14</v>
      </c>
      <c r="P7" s="14" t="s">
        <v>15</v>
      </c>
      <c r="Q7" s="14" t="s">
        <v>16</v>
      </c>
      <c r="R7" s="14" t="s">
        <v>17</v>
      </c>
      <c r="S7" s="42"/>
      <c r="T7" s="42"/>
      <c r="U7" s="42"/>
      <c r="V7" s="43"/>
      <c r="W7" s="43"/>
      <c r="X7" s="43"/>
    </row>
    <row r="8" spans="1:24" s="19" customFormat="1" ht="24" customHeight="1" x14ac:dyDescent="0.2">
      <c r="A8" s="19" t="str">
        <f t="shared" ref="A8:A14" si="1">D8&amp;J8</f>
        <v>อ่างเก็บน้ำห้วยโป้งลำปาง</v>
      </c>
      <c r="B8" s="20">
        <f>SUBTOTAL(103,$J$8:J8)</f>
        <v>1</v>
      </c>
      <c r="C8" s="27">
        <v>25400608</v>
      </c>
      <c r="D8" s="28" t="s">
        <v>181</v>
      </c>
      <c r="E8" s="25" t="s">
        <v>26</v>
      </c>
      <c r="F8" s="25" t="s">
        <v>27</v>
      </c>
      <c r="G8" s="25" t="s">
        <v>28</v>
      </c>
      <c r="H8" s="25" t="s">
        <v>177</v>
      </c>
      <c r="I8" s="25" t="s">
        <v>178</v>
      </c>
      <c r="J8" s="25" t="s">
        <v>30</v>
      </c>
      <c r="K8" s="25">
        <v>541990</v>
      </c>
      <c r="L8" s="25">
        <v>1980600</v>
      </c>
      <c r="M8" s="29">
        <v>14659</v>
      </c>
      <c r="N8" s="29">
        <v>14659</v>
      </c>
      <c r="O8" s="25" t="s">
        <v>37</v>
      </c>
      <c r="P8" s="25" t="s">
        <v>32</v>
      </c>
      <c r="Q8" s="29">
        <v>14611</v>
      </c>
      <c r="R8" s="29">
        <v>234062</v>
      </c>
      <c r="S8" s="29"/>
      <c r="T8" s="29"/>
      <c r="U8" s="29"/>
      <c r="V8" s="43"/>
      <c r="W8" s="43"/>
      <c r="X8" s="43"/>
    </row>
    <row r="9" spans="1:24" ht="24.75" customHeight="1" x14ac:dyDescent="0.2">
      <c r="A9" s="19" t="str">
        <f t="shared" si="1"/>
        <v>อ่างเก็บน้ำห้วยเกี๋ยงลำปาง</v>
      </c>
      <c r="B9" s="20">
        <f>SUBTOTAL(103,$J$8:J9)</f>
        <v>2</v>
      </c>
      <c r="C9" s="27">
        <v>25410581</v>
      </c>
      <c r="D9" s="28" t="s">
        <v>98</v>
      </c>
      <c r="E9" s="25" t="s">
        <v>41</v>
      </c>
      <c r="F9" s="25" t="s">
        <v>99</v>
      </c>
      <c r="G9" s="25" t="s">
        <v>28</v>
      </c>
      <c r="H9" s="25" t="s">
        <v>100</v>
      </c>
      <c r="I9" s="25" t="s">
        <v>95</v>
      </c>
      <c r="J9" s="25" t="s">
        <v>30</v>
      </c>
      <c r="K9" s="25">
        <v>551900</v>
      </c>
      <c r="L9" s="25">
        <v>2049600</v>
      </c>
      <c r="M9" s="29">
        <v>13555</v>
      </c>
      <c r="N9" s="29">
        <v>13555</v>
      </c>
      <c r="O9" s="25" t="s">
        <v>37</v>
      </c>
      <c r="P9" s="25" t="s">
        <v>32</v>
      </c>
      <c r="Q9" s="29">
        <v>14977</v>
      </c>
      <c r="R9" s="29">
        <v>234123</v>
      </c>
      <c r="S9" s="29"/>
      <c r="T9" s="29"/>
      <c r="U9" s="29"/>
      <c r="V9" s="43"/>
      <c r="W9" s="43"/>
      <c r="X9" s="43"/>
    </row>
    <row r="10" spans="1:24" s="19" customFormat="1" ht="24" customHeight="1" x14ac:dyDescent="0.2">
      <c r="A10" s="19" t="str">
        <f t="shared" si="1"/>
        <v>อ่างเก็บน้ำแพะทุ่งกว๋าวลำปาง</v>
      </c>
      <c r="B10" s="20">
        <f>SUBTOTAL(103,$J$8:J10)</f>
        <v>3</v>
      </c>
      <c r="C10" s="27">
        <v>25410579</v>
      </c>
      <c r="D10" s="28" t="s">
        <v>103</v>
      </c>
      <c r="E10" s="25" t="s">
        <v>26</v>
      </c>
      <c r="F10" s="25" t="s">
        <v>27</v>
      </c>
      <c r="G10" s="25" t="s">
        <v>28</v>
      </c>
      <c r="H10" s="25" t="s">
        <v>100</v>
      </c>
      <c r="I10" s="25" t="s">
        <v>95</v>
      </c>
      <c r="J10" s="25" t="s">
        <v>30</v>
      </c>
      <c r="K10" s="25">
        <v>552501</v>
      </c>
      <c r="L10" s="25">
        <v>2050700</v>
      </c>
      <c r="M10" s="29">
        <v>13555</v>
      </c>
      <c r="N10" s="29">
        <v>13555</v>
      </c>
      <c r="O10" s="25" t="s">
        <v>37</v>
      </c>
      <c r="P10" s="25" t="s">
        <v>32</v>
      </c>
      <c r="Q10" s="29">
        <v>14977</v>
      </c>
      <c r="R10" s="29">
        <v>234123</v>
      </c>
      <c r="S10" s="29"/>
      <c r="T10" s="29"/>
      <c r="U10" s="29"/>
      <c r="V10" s="43"/>
      <c r="W10" s="43"/>
      <c r="X10" s="43"/>
    </row>
    <row r="11" spans="1:24" s="19" customFormat="1" ht="24" customHeight="1" x14ac:dyDescent="0.2">
      <c r="A11" s="19" t="str">
        <f t="shared" si="1"/>
        <v>ฝายแม่ต๋ำลำปาง</v>
      </c>
      <c r="B11" s="20">
        <f>SUBTOTAL(103,$J$8:J11)</f>
        <v>4</v>
      </c>
      <c r="C11" s="27">
        <v>25410606</v>
      </c>
      <c r="D11" s="28" t="s">
        <v>35</v>
      </c>
      <c r="E11" s="25" t="s">
        <v>36</v>
      </c>
      <c r="F11" s="25" t="s">
        <v>27</v>
      </c>
      <c r="G11" s="25" t="s">
        <v>28</v>
      </c>
      <c r="H11" s="25" t="s">
        <v>34</v>
      </c>
      <c r="I11" s="25" t="s">
        <v>29</v>
      </c>
      <c r="J11" s="25" t="s">
        <v>30</v>
      </c>
      <c r="K11" s="25">
        <v>532300</v>
      </c>
      <c r="L11" s="25">
        <v>1998100</v>
      </c>
      <c r="M11" s="29">
        <v>14659</v>
      </c>
      <c r="N11" s="29">
        <v>14659</v>
      </c>
      <c r="O11" s="25" t="s">
        <v>37</v>
      </c>
      <c r="P11" s="25" t="s">
        <v>32</v>
      </c>
      <c r="Q11" s="29">
        <v>14977</v>
      </c>
      <c r="R11" s="29">
        <v>234396</v>
      </c>
      <c r="S11" s="29"/>
      <c r="T11" s="29"/>
      <c r="U11" s="29"/>
      <c r="V11" s="44"/>
      <c r="W11" s="44"/>
      <c r="X11" s="44"/>
    </row>
    <row r="12" spans="1:24" s="19" customFormat="1" ht="24" customHeight="1" x14ac:dyDescent="0.2">
      <c r="A12" s="19" t="str">
        <f t="shared" si="1"/>
        <v>อ่างเก็บน้ำบ้านแม่ต๋ำตอนบนลำปาง</v>
      </c>
      <c r="B12" s="20">
        <f>SUBTOTAL(103,$J$8:J12)</f>
        <v>5</v>
      </c>
      <c r="C12" s="27">
        <v>25410705</v>
      </c>
      <c r="D12" s="28" t="s">
        <v>198</v>
      </c>
      <c r="E12" s="25" t="s">
        <v>26</v>
      </c>
      <c r="F12" s="25" t="s">
        <v>27</v>
      </c>
      <c r="G12" s="25" t="s">
        <v>28</v>
      </c>
      <c r="H12" s="25" t="s">
        <v>195</v>
      </c>
      <c r="I12" s="25" t="s">
        <v>178</v>
      </c>
      <c r="J12" s="25" t="s">
        <v>30</v>
      </c>
      <c r="K12" s="25">
        <v>519000</v>
      </c>
      <c r="L12" s="25">
        <v>1978501</v>
      </c>
      <c r="M12" s="30"/>
      <c r="N12" s="29">
        <v>15245</v>
      </c>
      <c r="O12" s="25" t="s">
        <v>37</v>
      </c>
      <c r="P12" s="25" t="s">
        <v>44</v>
      </c>
      <c r="Q12" s="29">
        <v>14977</v>
      </c>
      <c r="R12" s="29">
        <v>234427</v>
      </c>
      <c r="S12" s="45"/>
      <c r="T12" s="45"/>
      <c r="U12" s="45"/>
      <c r="V12" s="43"/>
      <c r="W12" s="43"/>
      <c r="X12" s="43"/>
    </row>
    <row r="13" spans="1:24" s="19" customFormat="1" ht="24" customHeight="1" x14ac:dyDescent="0.2">
      <c r="A13" s="19" t="str">
        <f t="shared" si="1"/>
        <v>อ่างเก็บน้ำห้วยชมพูลำปาง</v>
      </c>
      <c r="B13" s="20">
        <f>SUBTOTAL(103,$J$8:J13)</f>
        <v>6</v>
      </c>
      <c r="C13" s="27">
        <v>25430603</v>
      </c>
      <c r="D13" s="28" t="s">
        <v>104</v>
      </c>
      <c r="E13" s="25" t="s">
        <v>26</v>
      </c>
      <c r="F13" s="25" t="s">
        <v>27</v>
      </c>
      <c r="G13" s="25" t="s">
        <v>28</v>
      </c>
      <c r="H13" s="25" t="s">
        <v>100</v>
      </c>
      <c r="I13" s="25" t="s">
        <v>95</v>
      </c>
      <c r="J13" s="25" t="s">
        <v>30</v>
      </c>
      <c r="K13" s="25">
        <v>553700</v>
      </c>
      <c r="L13" s="25">
        <v>2057700</v>
      </c>
      <c r="M13" s="29">
        <v>14651</v>
      </c>
      <c r="N13" s="29">
        <v>14651</v>
      </c>
      <c r="O13" s="25" t="s">
        <v>37</v>
      </c>
      <c r="P13" s="25" t="s">
        <v>32</v>
      </c>
      <c r="Q13" s="29">
        <v>15707</v>
      </c>
      <c r="R13" s="29">
        <v>234853</v>
      </c>
      <c r="S13" s="29"/>
      <c r="T13" s="29"/>
      <c r="U13" s="29"/>
      <c r="V13" s="43"/>
      <c r="W13" s="43"/>
      <c r="X13" s="43"/>
    </row>
    <row r="14" spans="1:24" s="19" customFormat="1" ht="24" customHeight="1" x14ac:dyDescent="0.2">
      <c r="A14" s="19" t="str">
        <f t="shared" si="1"/>
        <v>อ่างเก็บน้ำห้วยแม่นึง อันเนื่องมาจากพระราชดำริลำปาง</v>
      </c>
      <c r="B14" s="20">
        <f>SUBTOTAL(103,$J$8:J14)</f>
        <v>7</v>
      </c>
      <c r="C14" s="27">
        <v>25551800</v>
      </c>
      <c r="D14" s="28" t="s">
        <v>101</v>
      </c>
      <c r="E14" s="25" t="s">
        <v>41</v>
      </c>
      <c r="F14" s="25" t="s">
        <v>57</v>
      </c>
      <c r="G14" s="25" t="s">
        <v>28</v>
      </c>
      <c r="H14" s="25" t="s">
        <v>100</v>
      </c>
      <c r="I14" s="25" t="s">
        <v>95</v>
      </c>
      <c r="J14" s="25" t="s">
        <v>30</v>
      </c>
      <c r="K14" s="25">
        <v>546200</v>
      </c>
      <c r="L14" s="25">
        <v>2053400</v>
      </c>
      <c r="M14" s="29">
        <v>13400</v>
      </c>
      <c r="N14" s="29">
        <v>13216</v>
      </c>
      <c r="O14" s="25" t="s">
        <v>37</v>
      </c>
      <c r="P14" s="25" t="s">
        <v>32</v>
      </c>
      <c r="Q14" s="29">
        <v>21018</v>
      </c>
      <c r="R14" s="29">
        <v>241062</v>
      </c>
      <c r="S14" s="29"/>
      <c r="T14" s="29"/>
      <c r="U14" s="29"/>
      <c r="V14" s="43"/>
      <c r="W14" s="43"/>
      <c r="X14" s="43"/>
    </row>
    <row r="15" spans="1:24" s="19" customFormat="1" ht="24" customHeight="1" x14ac:dyDescent="0.2">
      <c r="B15" s="20">
        <f>SUBTOTAL(103,$J$8:J15)</f>
        <v>8</v>
      </c>
      <c r="C15" s="27"/>
      <c r="D15" s="28" t="s">
        <v>180</v>
      </c>
      <c r="E15" s="25" t="s">
        <v>26</v>
      </c>
      <c r="F15" s="25" t="s">
        <v>27</v>
      </c>
      <c r="G15" s="25" t="s">
        <v>28</v>
      </c>
      <c r="H15" s="34" t="s">
        <v>177</v>
      </c>
      <c r="I15" s="34" t="s">
        <v>178</v>
      </c>
      <c r="J15" s="25" t="s">
        <v>30</v>
      </c>
      <c r="K15" s="25"/>
      <c r="L15" s="25"/>
      <c r="M15" s="29"/>
      <c r="N15" s="29">
        <v>14659</v>
      </c>
      <c r="O15" s="25" t="s">
        <v>37</v>
      </c>
      <c r="P15" s="25"/>
      <c r="Q15" s="29"/>
      <c r="R15" s="29"/>
      <c r="S15" s="29"/>
      <c r="T15" s="29"/>
      <c r="U15" s="29"/>
      <c r="V15" s="43"/>
      <c r="W15" s="43"/>
      <c r="X15" s="43"/>
    </row>
    <row r="16" spans="1:24" s="19" customFormat="1" ht="24" customHeight="1" x14ac:dyDescent="0.2">
      <c r="B16" s="20">
        <f>SUBTOTAL(103,$J$8:J16)</f>
        <v>9</v>
      </c>
      <c r="C16" s="27"/>
      <c r="D16" s="28" t="s">
        <v>199</v>
      </c>
      <c r="E16" s="25" t="s">
        <v>26</v>
      </c>
      <c r="F16" s="25" t="s">
        <v>27</v>
      </c>
      <c r="G16" s="25" t="s">
        <v>28</v>
      </c>
      <c r="H16" s="25" t="s">
        <v>195</v>
      </c>
      <c r="I16" s="25" t="s">
        <v>178</v>
      </c>
      <c r="J16" s="25" t="s">
        <v>30</v>
      </c>
      <c r="K16" s="25"/>
      <c r="L16" s="25"/>
      <c r="M16" s="30"/>
      <c r="N16" s="29">
        <v>10278</v>
      </c>
      <c r="O16" s="25" t="s">
        <v>37</v>
      </c>
      <c r="P16" s="25"/>
      <c r="Q16" s="29"/>
      <c r="R16" s="29"/>
      <c r="S16" s="29"/>
      <c r="T16" s="29"/>
      <c r="U16" s="29"/>
      <c r="V16" s="43"/>
      <c r="W16" s="43"/>
      <c r="X16" s="43"/>
    </row>
    <row r="17" spans="2:24" s="19" customFormat="1" ht="24" customHeight="1" x14ac:dyDescent="0.2">
      <c r="B17" s="20">
        <f>SUBTOTAL(103,$J$8:J17)</f>
        <v>10</v>
      </c>
      <c r="C17" s="27"/>
      <c r="D17" s="34" t="s">
        <v>204</v>
      </c>
      <c r="E17" s="25" t="s">
        <v>46</v>
      </c>
      <c r="F17" s="25" t="s">
        <v>27</v>
      </c>
      <c r="G17" s="25" t="s">
        <v>28</v>
      </c>
      <c r="H17" s="25" t="s">
        <v>195</v>
      </c>
      <c r="I17" s="25" t="s">
        <v>178</v>
      </c>
      <c r="J17" s="25" t="s">
        <v>30</v>
      </c>
      <c r="K17" s="25"/>
      <c r="L17" s="25"/>
      <c r="M17" s="29"/>
      <c r="N17" s="29"/>
      <c r="O17" s="25" t="s">
        <v>37</v>
      </c>
      <c r="P17" s="25"/>
      <c r="Q17" s="29"/>
      <c r="R17" s="29"/>
      <c r="S17" s="29"/>
      <c r="T17" s="29"/>
      <c r="U17" s="29"/>
      <c r="V17" s="43"/>
      <c r="W17" s="43"/>
      <c r="X17" s="43"/>
    </row>
    <row r="18" spans="2:24" s="19" customFormat="1" ht="24" customHeight="1" x14ac:dyDescent="0.2">
      <c r="B18" s="20">
        <f>SUBTOTAL(103,$J$8:J18)</f>
        <v>11</v>
      </c>
      <c r="C18" s="27"/>
      <c r="D18" s="28" t="s">
        <v>205</v>
      </c>
      <c r="E18" s="25" t="s">
        <v>39</v>
      </c>
      <c r="F18" s="25" t="s">
        <v>27</v>
      </c>
      <c r="G18" s="25" t="s">
        <v>28</v>
      </c>
      <c r="H18" s="25" t="s">
        <v>195</v>
      </c>
      <c r="I18" s="25" t="s">
        <v>178</v>
      </c>
      <c r="J18" s="25" t="s">
        <v>30</v>
      </c>
      <c r="K18" s="25"/>
      <c r="L18" s="25"/>
      <c r="M18" s="29"/>
      <c r="N18" s="29"/>
      <c r="O18" s="25" t="s">
        <v>37</v>
      </c>
      <c r="P18" s="25"/>
      <c r="Q18" s="29"/>
      <c r="R18" s="29"/>
      <c r="S18" s="29"/>
      <c r="T18" s="29"/>
      <c r="U18" s="29"/>
      <c r="V18" s="43"/>
      <c r="W18" s="43"/>
      <c r="X18" s="43"/>
    </row>
    <row r="19" spans="2:24" s="19" customFormat="1" ht="24" customHeight="1" x14ac:dyDescent="0.2">
      <c r="B19" s="20">
        <f>SUBTOTAL(103,$J$8:J19)</f>
        <v>12</v>
      </c>
      <c r="C19" s="27"/>
      <c r="D19" s="28" t="s">
        <v>206</v>
      </c>
      <c r="E19" s="25" t="s">
        <v>39</v>
      </c>
      <c r="F19" s="25" t="s">
        <v>27</v>
      </c>
      <c r="G19" s="25" t="s">
        <v>28</v>
      </c>
      <c r="H19" s="25" t="s">
        <v>195</v>
      </c>
      <c r="I19" s="25" t="s">
        <v>178</v>
      </c>
      <c r="J19" s="25" t="s">
        <v>30</v>
      </c>
      <c r="K19" s="25"/>
      <c r="L19" s="25"/>
      <c r="M19" s="29"/>
      <c r="N19" s="29"/>
      <c r="O19" s="25" t="s">
        <v>37</v>
      </c>
      <c r="P19" s="25"/>
      <c r="Q19" s="29"/>
      <c r="R19" s="29"/>
      <c r="S19" s="29"/>
      <c r="T19" s="29"/>
      <c r="U19" s="29"/>
      <c r="V19" s="43"/>
      <c r="W19" s="43"/>
      <c r="X19" s="43"/>
    </row>
    <row r="20" spans="2:24" s="19" customFormat="1" ht="24" customHeight="1" x14ac:dyDescent="0.2">
      <c r="B20" s="20">
        <f>SUBTOTAL(103,$J$8:J20)</f>
        <v>13</v>
      </c>
      <c r="C20" s="27"/>
      <c r="D20" s="28" t="s">
        <v>207</v>
      </c>
      <c r="E20" s="25" t="s">
        <v>39</v>
      </c>
      <c r="F20" s="25" t="s">
        <v>27</v>
      </c>
      <c r="G20" s="25" t="s">
        <v>28</v>
      </c>
      <c r="H20" s="25" t="s">
        <v>195</v>
      </c>
      <c r="I20" s="25" t="s">
        <v>178</v>
      </c>
      <c r="J20" s="25" t="s">
        <v>30</v>
      </c>
      <c r="K20" s="25"/>
      <c r="L20" s="25"/>
      <c r="M20" s="29"/>
      <c r="N20" s="29">
        <v>16181</v>
      </c>
      <c r="O20" s="25" t="s">
        <v>37</v>
      </c>
      <c r="P20" s="25"/>
      <c r="Q20" s="29"/>
      <c r="R20" s="29"/>
      <c r="S20" s="29"/>
      <c r="T20" s="29"/>
      <c r="U20" s="29"/>
      <c r="V20" s="43"/>
      <c r="W20" s="43"/>
      <c r="X20" s="43"/>
    </row>
  </sheetData>
  <autoFilter ref="A7:R20">
    <sortState ref="A8:R20">
      <sortCondition ref="R7:R21"/>
    </sortState>
  </autoFilter>
  <dataConsolidate/>
  <mergeCells count="23">
    <mergeCell ref="H3:H5"/>
    <mergeCell ref="I3:I5"/>
    <mergeCell ref="C3:C5"/>
    <mergeCell ref="D3:D5"/>
    <mergeCell ref="E3:E5"/>
    <mergeCell ref="F3:F5"/>
    <mergeCell ref="G3:G5"/>
    <mergeCell ref="B1:X1"/>
    <mergeCell ref="B2:X2"/>
    <mergeCell ref="J3:J5"/>
    <mergeCell ref="K3:L4"/>
    <mergeCell ref="O3:O5"/>
    <mergeCell ref="P3:P5"/>
    <mergeCell ref="Q3:Q5"/>
    <mergeCell ref="W3:W5"/>
    <mergeCell ref="X3:X5"/>
    <mergeCell ref="S4:S5"/>
    <mergeCell ref="T4:T5"/>
    <mergeCell ref="U4:U5"/>
    <mergeCell ref="V4:V5"/>
    <mergeCell ref="R3:R5"/>
    <mergeCell ref="S3:U3"/>
    <mergeCell ref="B3:B5"/>
  </mergeCells>
  <printOptions horizontalCentered="1"/>
  <pageMargins left="0.31496062992125984" right="0.31496062992125984" top="0.55118110236220474" bottom="0.15748031496062992" header="0.31496062992125984" footer="0.31496062992125984"/>
  <pageSetup paperSize="8" scale="46" orientation="portrait" r:id="rId1"/>
  <headerFooter>
    <oddHeader>&amp;R&amp;"TH SarabunPSK,ธรรมดา"&amp;P/&amp;N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8"/>
  <sheetViews>
    <sheetView showGridLines="0" showZeros="0" view="pageBreakPreview" topLeftCell="B1" zoomScale="90" zoomScaleNormal="80" zoomScaleSheetLayoutView="90" workbookViewId="0">
      <pane ySplit="7" topLeftCell="A8" activePane="bottomLeft" state="frozen"/>
      <selection activeCell="C1" sqref="C1"/>
      <selection pane="bottomLeft" activeCell="M3" sqref="A3:XFD8"/>
    </sheetView>
  </sheetViews>
  <sheetFormatPr defaultColWidth="9" defaultRowHeight="21" x14ac:dyDescent="0.2"/>
  <cols>
    <col min="1" max="1" width="52" style="31" hidden="1" customWidth="1"/>
    <col min="2" max="2" width="5.375" style="37" customWidth="1"/>
    <col min="3" max="3" width="11" style="31" hidden="1" customWidth="1"/>
    <col min="4" max="4" width="46.375" style="38" customWidth="1"/>
    <col min="5" max="5" width="8.375" style="38" customWidth="1"/>
    <col min="6" max="6" width="8.75" style="31" customWidth="1"/>
    <col min="7" max="7" width="13.125" style="31" customWidth="1"/>
    <col min="8" max="8" width="8.75" style="31" customWidth="1"/>
    <col min="9" max="9" width="9.75" style="31" customWidth="1"/>
    <col min="10" max="10" width="10" style="31" customWidth="1"/>
    <col min="11" max="12" width="8.75" style="31" customWidth="1"/>
    <col min="13" max="13" width="12.25" style="31" customWidth="1"/>
    <col min="14" max="14" width="11.875" style="31" customWidth="1"/>
    <col min="15" max="15" width="33.875" style="31" customWidth="1"/>
    <col min="16" max="16" width="10.5" style="31" customWidth="1"/>
    <col min="17" max="18" width="11" style="31" customWidth="1"/>
    <col min="19" max="21" width="5.375" style="46" customWidth="1"/>
    <col min="22" max="22" width="25.75" style="46" customWidth="1"/>
    <col min="23" max="23" width="10.25" style="46" customWidth="1"/>
    <col min="24" max="24" width="17.375" style="46" customWidth="1"/>
    <col min="25" max="16384" width="9" style="31"/>
  </cols>
  <sheetData>
    <row r="1" spans="1:24" customFormat="1" ht="30.75" x14ac:dyDescent="0.45">
      <c r="A1" s="1"/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</row>
    <row r="2" spans="1:24" s="3" customFormat="1" ht="39" customHeight="1" x14ac:dyDescent="0.35">
      <c r="A2" s="2"/>
      <c r="B2" s="54" t="s">
        <v>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1:24" s="4" customFormat="1" ht="24" customHeight="1" x14ac:dyDescent="0.2">
      <c r="B3" s="55" t="s">
        <v>2</v>
      </c>
      <c r="C3" s="55" t="s">
        <v>3</v>
      </c>
      <c r="D3" s="61" t="s">
        <v>4</v>
      </c>
      <c r="E3" s="52" t="s">
        <v>5</v>
      </c>
      <c r="F3" s="52" t="s">
        <v>6</v>
      </c>
      <c r="G3" s="52" t="s">
        <v>7</v>
      </c>
      <c r="H3" s="52" t="s">
        <v>8</v>
      </c>
      <c r="I3" s="52" t="s">
        <v>9</v>
      </c>
      <c r="J3" s="52" t="s">
        <v>10</v>
      </c>
      <c r="K3" s="56" t="s">
        <v>11</v>
      </c>
      <c r="L3" s="56"/>
      <c r="M3" s="5" t="s">
        <v>12</v>
      </c>
      <c r="N3" s="5" t="s">
        <v>13</v>
      </c>
      <c r="O3" s="52" t="s">
        <v>14</v>
      </c>
      <c r="P3" s="55" t="s">
        <v>15</v>
      </c>
      <c r="Q3" s="55" t="s">
        <v>16</v>
      </c>
      <c r="R3" s="55" t="s">
        <v>17</v>
      </c>
      <c r="S3" s="50" t="s">
        <v>230</v>
      </c>
      <c r="T3" s="51"/>
      <c r="U3" s="51"/>
      <c r="V3" s="39" t="s">
        <v>231</v>
      </c>
      <c r="W3" s="57" t="s">
        <v>237</v>
      </c>
      <c r="X3" s="58" t="s">
        <v>232</v>
      </c>
    </row>
    <row r="4" spans="1:24" s="4" customFormat="1" x14ac:dyDescent="0.2">
      <c r="B4" s="55"/>
      <c r="C4" s="55"/>
      <c r="D4" s="61"/>
      <c r="E4" s="52"/>
      <c r="F4" s="52"/>
      <c r="G4" s="52"/>
      <c r="H4" s="52"/>
      <c r="I4" s="52"/>
      <c r="J4" s="52"/>
      <c r="K4" s="56"/>
      <c r="L4" s="56"/>
      <c r="M4" s="6" t="s">
        <v>18</v>
      </c>
      <c r="N4" s="6" t="s">
        <v>18</v>
      </c>
      <c r="O4" s="52"/>
      <c r="P4" s="55"/>
      <c r="Q4" s="55"/>
      <c r="R4" s="55"/>
      <c r="S4" s="57" t="s">
        <v>233</v>
      </c>
      <c r="T4" s="57" t="s">
        <v>234</v>
      </c>
      <c r="U4" s="59" t="s">
        <v>235</v>
      </c>
      <c r="V4" s="48" t="s">
        <v>236</v>
      </c>
      <c r="W4" s="48"/>
      <c r="X4" s="58"/>
    </row>
    <row r="5" spans="1:24" s="4" customFormat="1" ht="34.5" customHeight="1" x14ac:dyDescent="0.2">
      <c r="B5" s="55"/>
      <c r="C5" s="55"/>
      <c r="D5" s="61"/>
      <c r="E5" s="52"/>
      <c r="F5" s="52"/>
      <c r="G5" s="52"/>
      <c r="H5" s="52"/>
      <c r="I5" s="52"/>
      <c r="J5" s="52"/>
      <c r="K5" s="7" t="s">
        <v>19</v>
      </c>
      <c r="L5" s="7" t="s">
        <v>20</v>
      </c>
      <c r="M5" s="8" t="s">
        <v>21</v>
      </c>
      <c r="N5" s="8" t="s">
        <v>21</v>
      </c>
      <c r="O5" s="52"/>
      <c r="P5" s="55"/>
      <c r="Q5" s="55"/>
      <c r="R5" s="55"/>
      <c r="S5" s="49"/>
      <c r="T5" s="49"/>
      <c r="U5" s="60"/>
      <c r="V5" s="49"/>
      <c r="W5" s="49"/>
      <c r="X5" s="58"/>
    </row>
    <row r="6" spans="1:24" s="4" customFormat="1" ht="21" hidden="1" customHeight="1" x14ac:dyDescent="0.2">
      <c r="B6" s="10"/>
      <c r="C6" s="9">
        <f>SUBTOTAL(3,C8:C783)</f>
        <v>0</v>
      </c>
      <c r="D6" s="11">
        <f>SUBTOTAL(3,D8:D783)</f>
        <v>1</v>
      </c>
      <c r="E6" s="9">
        <f>SUBTOTAL(3,E8:E783)</f>
        <v>0</v>
      </c>
      <c r="F6" s="9">
        <f>SUBTOTAL(3,F8:F783)</f>
        <v>0</v>
      </c>
      <c r="G6" s="9" t="s">
        <v>22</v>
      </c>
      <c r="H6" s="9">
        <f t="shared" ref="H6:P6" si="0">SUBTOTAL(3,H8:H783)</f>
        <v>1</v>
      </c>
      <c r="I6" s="9">
        <f t="shared" si="0"/>
        <v>1</v>
      </c>
      <c r="J6" s="9">
        <f t="shared" si="0"/>
        <v>1</v>
      </c>
      <c r="K6" s="9">
        <f t="shared" si="0"/>
        <v>0</v>
      </c>
      <c r="L6" s="9">
        <f t="shared" si="0"/>
        <v>0</v>
      </c>
      <c r="M6" s="9">
        <f t="shared" si="0"/>
        <v>0</v>
      </c>
      <c r="N6" s="9">
        <f t="shared" si="0"/>
        <v>1</v>
      </c>
      <c r="O6" s="9">
        <f t="shared" si="0"/>
        <v>1</v>
      </c>
      <c r="P6" s="9">
        <f t="shared" si="0"/>
        <v>1</v>
      </c>
      <c r="Q6" s="12"/>
      <c r="S6" s="40"/>
      <c r="T6" s="40"/>
      <c r="U6" s="40"/>
      <c r="V6" s="41"/>
      <c r="W6" s="41"/>
      <c r="X6" s="41"/>
    </row>
    <row r="7" spans="1:24" s="4" customFormat="1" x14ac:dyDescent="0.2">
      <c r="A7" s="13"/>
      <c r="B7" s="14"/>
      <c r="C7" s="14" t="s">
        <v>3</v>
      </c>
      <c r="D7" s="15" t="s">
        <v>4</v>
      </c>
      <c r="E7" s="16" t="s">
        <v>5</v>
      </c>
      <c r="F7" s="14" t="s">
        <v>6</v>
      </c>
      <c r="G7" s="14" t="s">
        <v>7</v>
      </c>
      <c r="H7" s="14" t="s">
        <v>8</v>
      </c>
      <c r="I7" s="14" t="s">
        <v>9</v>
      </c>
      <c r="J7" s="17" t="s">
        <v>10</v>
      </c>
      <c r="K7" s="18" t="s">
        <v>19</v>
      </c>
      <c r="L7" s="14" t="s">
        <v>20</v>
      </c>
      <c r="M7" s="14" t="s">
        <v>23</v>
      </c>
      <c r="N7" s="14" t="s">
        <v>24</v>
      </c>
      <c r="O7" s="14" t="s">
        <v>14</v>
      </c>
      <c r="P7" s="14" t="s">
        <v>15</v>
      </c>
      <c r="Q7" s="14" t="s">
        <v>16</v>
      </c>
      <c r="R7" s="14" t="s">
        <v>17</v>
      </c>
      <c r="S7" s="42"/>
      <c r="T7" s="42"/>
      <c r="U7" s="42"/>
      <c r="V7" s="43"/>
      <c r="W7" s="43"/>
      <c r="X7" s="43"/>
    </row>
    <row r="8" spans="1:24" s="19" customFormat="1" ht="48.75" customHeight="1" x14ac:dyDescent="0.2">
      <c r="B8" s="20">
        <f>SUBTOTAL(103,$J$8:J8)</f>
        <v>1</v>
      </c>
      <c r="C8" s="27"/>
      <c r="D8" s="28" t="s">
        <v>226</v>
      </c>
      <c r="E8" s="25"/>
      <c r="F8" s="25"/>
      <c r="G8" s="47" t="s">
        <v>28</v>
      </c>
      <c r="H8" s="35" t="s">
        <v>227</v>
      </c>
      <c r="I8" s="35" t="s">
        <v>73</v>
      </c>
      <c r="J8" s="36" t="s">
        <v>30</v>
      </c>
      <c r="K8" s="25"/>
      <c r="L8" s="25"/>
      <c r="M8" s="29"/>
      <c r="N8" s="29">
        <v>241633</v>
      </c>
      <c r="O8" s="28" t="s">
        <v>228</v>
      </c>
      <c r="P8" s="25" t="s">
        <v>229</v>
      </c>
      <c r="Q8" s="29"/>
      <c r="R8" s="29">
        <v>242643</v>
      </c>
      <c r="S8" s="29"/>
      <c r="T8" s="29"/>
      <c r="U8" s="29"/>
      <c r="V8" s="43"/>
      <c r="W8" s="43"/>
      <c r="X8" s="43"/>
    </row>
  </sheetData>
  <autoFilter ref="A7:R8">
    <sortState ref="A8:AC144">
      <sortCondition ref="I7:I144"/>
    </sortState>
  </autoFilter>
  <dataConsolidate/>
  <mergeCells count="23">
    <mergeCell ref="H3:H5"/>
    <mergeCell ref="I3:I5"/>
    <mergeCell ref="C3:C5"/>
    <mergeCell ref="D3:D5"/>
    <mergeCell ref="E3:E5"/>
    <mergeCell ref="F3:F5"/>
    <mergeCell ref="G3:G5"/>
    <mergeCell ref="B1:X1"/>
    <mergeCell ref="B2:X2"/>
    <mergeCell ref="J3:J5"/>
    <mergeCell ref="K3:L4"/>
    <mergeCell ref="O3:O5"/>
    <mergeCell ref="P3:P5"/>
    <mergeCell ref="Q3:Q5"/>
    <mergeCell ref="W3:W5"/>
    <mergeCell ref="X3:X5"/>
    <mergeCell ref="S4:S5"/>
    <mergeCell ref="T4:T5"/>
    <mergeCell ref="U4:U5"/>
    <mergeCell ref="V4:V5"/>
    <mergeCell ref="R3:R5"/>
    <mergeCell ref="S3:U3"/>
    <mergeCell ref="B3:B5"/>
  </mergeCells>
  <printOptions horizontalCentered="1"/>
  <pageMargins left="0.31496062992125984" right="0.31496062992125984" top="0.55118110236220474" bottom="0.15748031496062992" header="0.31496062992125984" footer="0.31496062992125984"/>
  <pageSetup paperSize="8" scale="46" orientation="portrait" r:id="rId1"/>
  <headerFooter>
    <oddHeader>&amp;R&amp;"TH SarabunPSK,ธรรมดา"&amp;P/&amp;N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17"/>
  <sheetViews>
    <sheetView showGridLines="0" showZeros="0" view="pageBreakPreview" topLeftCell="B1" zoomScale="90" zoomScaleNormal="80" zoomScaleSheetLayoutView="90" workbookViewId="0">
      <pane ySplit="7" topLeftCell="A8" activePane="bottomLeft" state="frozen"/>
      <selection activeCell="C1" sqref="C1"/>
      <selection pane="bottomLeft" activeCell="B8" sqref="B8:B17"/>
    </sheetView>
  </sheetViews>
  <sheetFormatPr defaultColWidth="9" defaultRowHeight="21" x14ac:dyDescent="0.2"/>
  <cols>
    <col min="1" max="1" width="52" style="31" hidden="1" customWidth="1"/>
    <col min="2" max="2" width="5.375" style="37" customWidth="1"/>
    <col min="3" max="3" width="11" style="31" hidden="1" customWidth="1"/>
    <col min="4" max="4" width="46.375" style="38" customWidth="1"/>
    <col min="5" max="5" width="8.375" style="38" customWidth="1"/>
    <col min="6" max="6" width="8.75" style="31" customWidth="1"/>
    <col min="7" max="7" width="13.125" style="31" customWidth="1"/>
    <col min="8" max="8" width="8.75" style="31" customWidth="1"/>
    <col min="9" max="9" width="9.75" style="31" customWidth="1"/>
    <col min="10" max="10" width="10" style="31" customWidth="1"/>
    <col min="11" max="12" width="8.75" style="31" customWidth="1"/>
    <col min="13" max="13" width="12.25" style="31" customWidth="1"/>
    <col min="14" max="14" width="11.875" style="31" customWidth="1"/>
    <col min="15" max="15" width="33.875" style="31" customWidth="1"/>
    <col min="16" max="16" width="10.5" style="31" customWidth="1"/>
    <col min="17" max="18" width="11" style="31" customWidth="1"/>
    <col min="19" max="21" width="5.375" style="46" customWidth="1"/>
    <col min="22" max="22" width="25.75" style="46" customWidth="1"/>
    <col min="23" max="23" width="10.25" style="46" customWidth="1"/>
    <col min="24" max="24" width="17.375" style="46" customWidth="1"/>
    <col min="25" max="16384" width="9" style="31"/>
  </cols>
  <sheetData>
    <row r="1" spans="1:24" customFormat="1" ht="39" customHeight="1" x14ac:dyDescent="0.45">
      <c r="A1" s="1"/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</row>
    <row r="2" spans="1:24" s="3" customFormat="1" ht="39" customHeight="1" x14ac:dyDescent="0.35">
      <c r="A2" s="2"/>
      <c r="B2" s="54" t="s">
        <v>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1:24" s="4" customFormat="1" ht="24" customHeight="1" x14ac:dyDescent="0.2">
      <c r="B3" s="55" t="s">
        <v>2</v>
      </c>
      <c r="C3" s="55" t="s">
        <v>3</v>
      </c>
      <c r="D3" s="61" t="s">
        <v>4</v>
      </c>
      <c r="E3" s="52" t="s">
        <v>5</v>
      </c>
      <c r="F3" s="52" t="s">
        <v>6</v>
      </c>
      <c r="G3" s="52" t="s">
        <v>7</v>
      </c>
      <c r="H3" s="52" t="s">
        <v>8</v>
      </c>
      <c r="I3" s="52" t="s">
        <v>9</v>
      </c>
      <c r="J3" s="52" t="s">
        <v>10</v>
      </c>
      <c r="K3" s="56" t="s">
        <v>11</v>
      </c>
      <c r="L3" s="56"/>
      <c r="M3" s="5" t="s">
        <v>12</v>
      </c>
      <c r="N3" s="5" t="s">
        <v>13</v>
      </c>
      <c r="O3" s="52" t="s">
        <v>14</v>
      </c>
      <c r="P3" s="55" t="s">
        <v>15</v>
      </c>
      <c r="Q3" s="55" t="s">
        <v>16</v>
      </c>
      <c r="R3" s="55" t="s">
        <v>17</v>
      </c>
      <c r="S3" s="50" t="s">
        <v>230</v>
      </c>
      <c r="T3" s="51"/>
      <c r="U3" s="51"/>
      <c r="V3" s="39" t="s">
        <v>231</v>
      </c>
      <c r="W3" s="57" t="s">
        <v>237</v>
      </c>
      <c r="X3" s="58" t="s">
        <v>232</v>
      </c>
    </row>
    <row r="4" spans="1:24" s="4" customFormat="1" x14ac:dyDescent="0.2">
      <c r="B4" s="55"/>
      <c r="C4" s="55"/>
      <c r="D4" s="61"/>
      <c r="E4" s="52"/>
      <c r="F4" s="52"/>
      <c r="G4" s="52"/>
      <c r="H4" s="52"/>
      <c r="I4" s="52"/>
      <c r="J4" s="52"/>
      <c r="K4" s="56"/>
      <c r="L4" s="56"/>
      <c r="M4" s="6" t="s">
        <v>18</v>
      </c>
      <c r="N4" s="6" t="s">
        <v>18</v>
      </c>
      <c r="O4" s="52"/>
      <c r="P4" s="55"/>
      <c r="Q4" s="55"/>
      <c r="R4" s="55"/>
      <c r="S4" s="57" t="s">
        <v>233</v>
      </c>
      <c r="T4" s="57" t="s">
        <v>234</v>
      </c>
      <c r="U4" s="59" t="s">
        <v>235</v>
      </c>
      <c r="V4" s="48" t="s">
        <v>236</v>
      </c>
      <c r="W4" s="48"/>
      <c r="X4" s="58"/>
    </row>
    <row r="5" spans="1:24" s="4" customFormat="1" x14ac:dyDescent="0.2">
      <c r="B5" s="55"/>
      <c r="C5" s="55"/>
      <c r="D5" s="61"/>
      <c r="E5" s="52"/>
      <c r="F5" s="52"/>
      <c r="G5" s="52"/>
      <c r="H5" s="52"/>
      <c r="I5" s="52"/>
      <c r="J5" s="52"/>
      <c r="K5" s="7" t="s">
        <v>19</v>
      </c>
      <c r="L5" s="7" t="s">
        <v>20</v>
      </c>
      <c r="M5" s="8" t="s">
        <v>21</v>
      </c>
      <c r="N5" s="8" t="s">
        <v>21</v>
      </c>
      <c r="O5" s="52"/>
      <c r="P5" s="55"/>
      <c r="Q5" s="55"/>
      <c r="R5" s="55"/>
      <c r="S5" s="49"/>
      <c r="T5" s="49"/>
      <c r="U5" s="60"/>
      <c r="V5" s="49"/>
      <c r="W5" s="49"/>
      <c r="X5" s="58"/>
    </row>
    <row r="6" spans="1:24" s="4" customFormat="1" ht="21" hidden="1" customHeight="1" x14ac:dyDescent="0.2">
      <c r="B6" s="10"/>
      <c r="C6" s="9">
        <f>SUBTOTAL(3,C8:C798)</f>
        <v>9</v>
      </c>
      <c r="D6" s="11">
        <f>SUBTOTAL(3,D8:D798)</f>
        <v>10</v>
      </c>
      <c r="E6" s="9">
        <f>SUBTOTAL(3,E8:E798)</f>
        <v>10</v>
      </c>
      <c r="F6" s="9">
        <f>SUBTOTAL(3,F8:F798)</f>
        <v>10</v>
      </c>
      <c r="G6" s="9" t="s">
        <v>22</v>
      </c>
      <c r="H6" s="9">
        <f t="shared" ref="H6:P6" si="0">SUBTOTAL(3,H8:H798)</f>
        <v>10</v>
      </c>
      <c r="I6" s="9">
        <f t="shared" si="0"/>
        <v>10</v>
      </c>
      <c r="J6" s="9">
        <f t="shared" si="0"/>
        <v>10</v>
      </c>
      <c r="K6" s="9">
        <f t="shared" si="0"/>
        <v>9</v>
      </c>
      <c r="L6" s="9">
        <f t="shared" si="0"/>
        <v>9</v>
      </c>
      <c r="M6" s="9">
        <f t="shared" si="0"/>
        <v>9</v>
      </c>
      <c r="N6" s="9">
        <f t="shared" si="0"/>
        <v>9</v>
      </c>
      <c r="O6" s="9">
        <f t="shared" si="0"/>
        <v>10</v>
      </c>
      <c r="P6" s="9">
        <f t="shared" si="0"/>
        <v>10</v>
      </c>
      <c r="Q6" s="12"/>
      <c r="S6" s="40"/>
      <c r="T6" s="40"/>
      <c r="U6" s="40"/>
      <c r="V6" s="41"/>
      <c r="W6" s="41"/>
      <c r="X6" s="41"/>
    </row>
    <row r="7" spans="1:24" s="4" customFormat="1" x14ac:dyDescent="0.2">
      <c r="A7" s="13"/>
      <c r="B7" s="14"/>
      <c r="C7" s="14" t="s">
        <v>3</v>
      </c>
      <c r="D7" s="15" t="s">
        <v>4</v>
      </c>
      <c r="E7" s="16" t="s">
        <v>5</v>
      </c>
      <c r="F7" s="14" t="s">
        <v>6</v>
      </c>
      <c r="G7" s="14" t="s">
        <v>7</v>
      </c>
      <c r="H7" s="14" t="s">
        <v>8</v>
      </c>
      <c r="I7" s="14" t="s">
        <v>9</v>
      </c>
      <c r="J7" s="17" t="s">
        <v>10</v>
      </c>
      <c r="K7" s="18" t="s">
        <v>19</v>
      </c>
      <c r="L7" s="14" t="s">
        <v>20</v>
      </c>
      <c r="M7" s="14" t="s">
        <v>23</v>
      </c>
      <c r="N7" s="14" t="s">
        <v>24</v>
      </c>
      <c r="O7" s="14" t="s">
        <v>14</v>
      </c>
      <c r="P7" s="14" t="s">
        <v>15</v>
      </c>
      <c r="Q7" s="14" t="s">
        <v>16</v>
      </c>
      <c r="R7" s="14" t="s">
        <v>17</v>
      </c>
      <c r="S7" s="42"/>
      <c r="T7" s="42"/>
      <c r="U7" s="42"/>
      <c r="V7" s="43"/>
      <c r="W7" s="43"/>
      <c r="X7" s="43"/>
    </row>
    <row r="8" spans="1:24" s="19" customFormat="1" ht="24.75" customHeight="1" x14ac:dyDescent="0.2">
      <c r="A8" s="19" t="str">
        <f t="shared" ref="A8:A16" si="1">D8&amp;J8</f>
        <v>อ่างเก็บน้ำแม่วังวัวลำปาง</v>
      </c>
      <c r="B8" s="20">
        <f>SUBTOTAL(103,$J$8:J8)</f>
        <v>1</v>
      </c>
      <c r="C8" s="27">
        <v>25230560</v>
      </c>
      <c r="D8" s="28" t="s">
        <v>152</v>
      </c>
      <c r="E8" s="25" t="s">
        <v>26</v>
      </c>
      <c r="F8" s="25" t="s">
        <v>27</v>
      </c>
      <c r="G8" s="25" t="s">
        <v>28</v>
      </c>
      <c r="H8" s="25" t="s">
        <v>153</v>
      </c>
      <c r="I8" s="25" t="s">
        <v>154</v>
      </c>
      <c r="J8" s="25" t="s">
        <v>30</v>
      </c>
      <c r="K8" s="25">
        <v>588200</v>
      </c>
      <c r="L8" s="25">
        <v>2038400</v>
      </c>
      <c r="M8" s="29">
        <v>46433</v>
      </c>
      <c r="N8" s="29">
        <v>46433</v>
      </c>
      <c r="O8" s="25" t="s">
        <v>85</v>
      </c>
      <c r="P8" s="25" t="s">
        <v>32</v>
      </c>
      <c r="Q8" s="29">
        <v>44927</v>
      </c>
      <c r="R8" s="29">
        <v>227548</v>
      </c>
      <c r="S8" s="29"/>
      <c r="T8" s="29"/>
      <c r="U8" s="29"/>
      <c r="V8" s="43"/>
      <c r="W8" s="43"/>
      <c r="X8" s="43"/>
    </row>
    <row r="9" spans="1:24" ht="45" customHeight="1" x14ac:dyDescent="0.2">
      <c r="A9" s="19" t="str">
        <f t="shared" si="1"/>
        <v>อ่างเก็บน้ำแม่กึ๊ดลำปาง</v>
      </c>
      <c r="B9" s="20">
        <f>SUBTOTAL(103,$J$8:J9)</f>
        <v>2</v>
      </c>
      <c r="C9" s="27">
        <v>25271042</v>
      </c>
      <c r="D9" s="28" t="s">
        <v>176</v>
      </c>
      <c r="E9" s="25" t="s">
        <v>41</v>
      </c>
      <c r="F9" s="25" t="s">
        <v>99</v>
      </c>
      <c r="G9" s="25" t="s">
        <v>28</v>
      </c>
      <c r="H9" s="25" t="s">
        <v>177</v>
      </c>
      <c r="I9" s="25" t="s">
        <v>178</v>
      </c>
      <c r="J9" s="25" t="s">
        <v>30</v>
      </c>
      <c r="K9" s="25">
        <v>543359</v>
      </c>
      <c r="L9" s="25">
        <v>1985574</v>
      </c>
      <c r="M9" s="29">
        <v>46404</v>
      </c>
      <c r="N9" s="29">
        <v>46404</v>
      </c>
      <c r="O9" s="25" t="s">
        <v>85</v>
      </c>
      <c r="P9" s="25" t="s">
        <v>32</v>
      </c>
      <c r="Q9" s="29">
        <v>46388</v>
      </c>
      <c r="R9" s="29">
        <v>229313</v>
      </c>
      <c r="S9" s="29"/>
      <c r="T9" s="29"/>
      <c r="U9" s="29"/>
      <c r="V9" s="43"/>
      <c r="W9" s="43"/>
      <c r="X9" s="43"/>
    </row>
    <row r="10" spans="1:24" s="19" customFormat="1" ht="24" customHeight="1" x14ac:dyDescent="0.2">
      <c r="A10" s="19" t="str">
        <f t="shared" si="1"/>
        <v>อ่างเก็บน้ำห้วยไคร้ลำปาง</v>
      </c>
      <c r="B10" s="20">
        <f>SUBTOTAL(103,$J$8:J10)</f>
        <v>3</v>
      </c>
      <c r="C10" s="27">
        <v>25280018</v>
      </c>
      <c r="D10" s="28" t="s">
        <v>200</v>
      </c>
      <c r="E10" s="25" t="s">
        <v>26</v>
      </c>
      <c r="F10" s="25" t="s">
        <v>27</v>
      </c>
      <c r="G10" s="25" t="s">
        <v>28</v>
      </c>
      <c r="H10" s="25" t="s">
        <v>195</v>
      </c>
      <c r="I10" s="25" t="s">
        <v>178</v>
      </c>
      <c r="J10" s="25" t="s">
        <v>30</v>
      </c>
      <c r="K10" s="25">
        <v>514000</v>
      </c>
      <c r="L10" s="25">
        <v>1978500</v>
      </c>
      <c r="M10" s="29">
        <v>46404</v>
      </c>
      <c r="N10" s="29">
        <v>46404</v>
      </c>
      <c r="O10" s="25" t="s">
        <v>85</v>
      </c>
      <c r="P10" s="25" t="s">
        <v>32</v>
      </c>
      <c r="Q10" s="29">
        <v>46753</v>
      </c>
      <c r="R10" s="29">
        <v>229679</v>
      </c>
      <c r="S10" s="29"/>
      <c r="T10" s="29"/>
      <c r="U10" s="29"/>
      <c r="V10" s="43"/>
      <c r="W10" s="43"/>
      <c r="X10" s="43"/>
    </row>
    <row r="11" spans="1:24" s="19" customFormat="1" ht="24" customHeight="1" x14ac:dyDescent="0.2">
      <c r="A11" s="19" t="str">
        <f t="shared" si="1"/>
        <v>อ่างเก็บน้ำแม่ทานลำปาง</v>
      </c>
      <c r="B11" s="20">
        <f>SUBTOTAL(103,$J$8:J11)</f>
        <v>4</v>
      </c>
      <c r="C11" s="27">
        <v>25281009</v>
      </c>
      <c r="D11" s="28" t="s">
        <v>166</v>
      </c>
      <c r="E11" s="25" t="s">
        <v>41</v>
      </c>
      <c r="F11" s="25" t="s">
        <v>99</v>
      </c>
      <c r="G11" s="25" t="s">
        <v>28</v>
      </c>
      <c r="H11" s="25" t="s">
        <v>167</v>
      </c>
      <c r="I11" s="25" t="s">
        <v>162</v>
      </c>
      <c r="J11" s="25" t="s">
        <v>30</v>
      </c>
      <c r="K11" s="25">
        <v>539800</v>
      </c>
      <c r="L11" s="25">
        <v>1986799</v>
      </c>
      <c r="M11" s="29">
        <v>46803</v>
      </c>
      <c r="N11" s="29">
        <v>46803</v>
      </c>
      <c r="O11" s="25" t="s">
        <v>85</v>
      </c>
      <c r="P11" s="25" t="s">
        <v>32</v>
      </c>
      <c r="Q11" s="29">
        <v>46753</v>
      </c>
      <c r="R11" s="29">
        <v>229740</v>
      </c>
      <c r="S11" s="29"/>
      <c r="T11" s="29"/>
      <c r="U11" s="29"/>
      <c r="V11" s="44"/>
      <c r="W11" s="44"/>
      <c r="X11" s="44"/>
    </row>
    <row r="12" spans="1:24" s="19" customFormat="1" ht="24" customHeight="1" x14ac:dyDescent="0.2">
      <c r="A12" s="19" t="str">
        <f t="shared" si="1"/>
        <v>อ่างเก็บน้ำแม่เฟืองลำปาง</v>
      </c>
      <c r="B12" s="20">
        <f>SUBTOTAL(103,$J$8:J12)</f>
        <v>5</v>
      </c>
      <c r="C12" s="27">
        <v>25291524</v>
      </c>
      <c r="D12" s="28" t="s">
        <v>126</v>
      </c>
      <c r="E12" s="25" t="s">
        <v>41</v>
      </c>
      <c r="F12" s="25" t="s">
        <v>27</v>
      </c>
      <c r="G12" s="25" t="s">
        <v>28</v>
      </c>
      <c r="H12" s="25" t="s">
        <v>127</v>
      </c>
      <c r="I12" s="25" t="s">
        <v>115</v>
      </c>
      <c r="J12" s="25" t="s">
        <v>30</v>
      </c>
      <c r="K12" s="25">
        <v>541757</v>
      </c>
      <c r="L12" s="25">
        <v>2044902</v>
      </c>
      <c r="M12" s="29">
        <v>46433</v>
      </c>
      <c r="N12" s="29">
        <v>46433</v>
      </c>
      <c r="O12" s="25" t="s">
        <v>85</v>
      </c>
      <c r="P12" s="25" t="s">
        <v>32</v>
      </c>
      <c r="Q12" s="29">
        <v>47126</v>
      </c>
      <c r="R12" s="29">
        <v>229983</v>
      </c>
      <c r="S12" s="45"/>
      <c r="T12" s="45"/>
      <c r="U12" s="45"/>
      <c r="V12" s="43"/>
      <c r="W12" s="43"/>
      <c r="X12" s="43"/>
    </row>
    <row r="13" spans="1:24" s="19" customFormat="1" ht="24" customHeight="1" x14ac:dyDescent="0.2">
      <c r="A13" s="19" t="str">
        <f t="shared" si="1"/>
        <v>อ่างเก็บน้ำห้วยหลวงลำปาง</v>
      </c>
      <c r="B13" s="20">
        <f>SUBTOTAL(103,$J$8:J13)</f>
        <v>6</v>
      </c>
      <c r="C13" s="27">
        <v>25351082</v>
      </c>
      <c r="D13" s="28" t="s">
        <v>179</v>
      </c>
      <c r="E13" s="25" t="s">
        <v>26</v>
      </c>
      <c r="F13" s="25" t="s">
        <v>27</v>
      </c>
      <c r="G13" s="25" t="s">
        <v>28</v>
      </c>
      <c r="H13" s="25" t="s">
        <v>177</v>
      </c>
      <c r="I13" s="25" t="s">
        <v>178</v>
      </c>
      <c r="J13" s="25" t="s">
        <v>30</v>
      </c>
      <c r="K13" s="25">
        <v>541627</v>
      </c>
      <c r="L13" s="25">
        <v>1981066</v>
      </c>
      <c r="M13" s="29">
        <v>46404</v>
      </c>
      <c r="N13" s="29">
        <v>46404</v>
      </c>
      <c r="O13" s="25" t="s">
        <v>85</v>
      </c>
      <c r="P13" s="25" t="s">
        <v>32</v>
      </c>
      <c r="Q13" s="29">
        <v>12785</v>
      </c>
      <c r="R13" s="29">
        <v>232235</v>
      </c>
      <c r="S13" s="29"/>
      <c r="T13" s="29"/>
      <c r="U13" s="29"/>
      <c r="V13" s="43"/>
      <c r="W13" s="43"/>
      <c r="X13" s="43"/>
    </row>
    <row r="14" spans="1:24" s="19" customFormat="1" ht="24" customHeight="1" x14ac:dyDescent="0.2">
      <c r="A14" s="19" t="str">
        <f>D14&amp;J14</f>
        <v>อ่างเก็บน้ำแม่ลองลำปาง</v>
      </c>
      <c r="B14" s="20">
        <f>SUBTOTAL(103,$J$8:J14)</f>
        <v>7</v>
      </c>
      <c r="C14" s="27">
        <v>25361109</v>
      </c>
      <c r="D14" s="28" t="s">
        <v>222</v>
      </c>
      <c r="E14" s="25" t="s">
        <v>26</v>
      </c>
      <c r="F14" s="25" t="s">
        <v>27</v>
      </c>
      <c r="G14" s="25" t="s">
        <v>28</v>
      </c>
      <c r="H14" s="25" t="s">
        <v>219</v>
      </c>
      <c r="I14" s="25" t="s">
        <v>209</v>
      </c>
      <c r="J14" s="25" t="s">
        <v>30</v>
      </c>
      <c r="K14" s="25">
        <v>529100</v>
      </c>
      <c r="L14" s="25">
        <v>2037100</v>
      </c>
      <c r="M14" s="29">
        <v>12847</v>
      </c>
      <c r="N14" s="29">
        <v>12847</v>
      </c>
      <c r="O14" s="25" t="s">
        <v>85</v>
      </c>
      <c r="P14" s="25" t="s">
        <v>32</v>
      </c>
      <c r="Q14" s="29">
        <v>13150</v>
      </c>
      <c r="R14" s="29">
        <v>232296</v>
      </c>
      <c r="S14" s="29"/>
      <c r="T14" s="29"/>
      <c r="U14" s="29"/>
      <c r="V14" s="43"/>
      <c r="W14" s="43"/>
      <c r="X14" s="43"/>
    </row>
    <row r="15" spans="1:24" s="19" customFormat="1" ht="24" customHeight="1" x14ac:dyDescent="0.2">
      <c r="A15" s="19" t="str">
        <f t="shared" si="1"/>
        <v>อ่างเก็บน้ำแม่มอกลำปาง</v>
      </c>
      <c r="B15" s="20">
        <f>SUBTOTAL(103,$J$8:J15)</f>
        <v>8</v>
      </c>
      <c r="C15" s="27">
        <v>25341904</v>
      </c>
      <c r="D15" s="28" t="s">
        <v>84</v>
      </c>
      <c r="E15" s="25" t="s">
        <v>26</v>
      </c>
      <c r="F15" s="25" t="s">
        <v>57</v>
      </c>
      <c r="G15" s="25" t="s">
        <v>28</v>
      </c>
      <c r="H15" s="25" t="s">
        <v>83</v>
      </c>
      <c r="I15" s="25" t="s">
        <v>73</v>
      </c>
      <c r="J15" s="25" t="s">
        <v>30</v>
      </c>
      <c r="K15" s="25">
        <v>545179</v>
      </c>
      <c r="L15" s="25">
        <v>1914081</v>
      </c>
      <c r="M15" s="29">
        <v>13771</v>
      </c>
      <c r="N15" s="29">
        <v>13771</v>
      </c>
      <c r="O15" s="25" t="s">
        <v>85</v>
      </c>
      <c r="P15" s="25" t="s">
        <v>32</v>
      </c>
      <c r="Q15" s="29">
        <v>12546</v>
      </c>
      <c r="R15" s="29">
        <v>234025</v>
      </c>
      <c r="S15" s="29"/>
      <c r="T15" s="29"/>
      <c r="U15" s="29"/>
      <c r="V15" s="43"/>
      <c r="W15" s="43"/>
      <c r="X15" s="43"/>
    </row>
    <row r="16" spans="1:24" s="19" customFormat="1" ht="24" customHeight="1" x14ac:dyDescent="0.2">
      <c r="A16" s="19" t="str">
        <f t="shared" si="1"/>
        <v>อ่างเก็บน้ำแม่เลียงพัฒนาลำปาง</v>
      </c>
      <c r="B16" s="20">
        <f>SUBTOTAL(103,$J$8:J16)</f>
        <v>9</v>
      </c>
      <c r="C16" s="27">
        <v>25450032</v>
      </c>
      <c r="D16" s="28" t="s">
        <v>187</v>
      </c>
      <c r="E16" s="25" t="s">
        <v>41</v>
      </c>
      <c r="F16" s="25" t="s">
        <v>99</v>
      </c>
      <c r="G16" s="25" t="s">
        <v>28</v>
      </c>
      <c r="H16" s="25" t="s">
        <v>188</v>
      </c>
      <c r="I16" s="25" t="s">
        <v>178</v>
      </c>
      <c r="J16" s="25" t="s">
        <v>30</v>
      </c>
      <c r="K16" s="25">
        <v>518200</v>
      </c>
      <c r="L16" s="25">
        <v>2009500</v>
      </c>
      <c r="M16" s="29">
        <v>46803</v>
      </c>
      <c r="N16" s="29">
        <v>46803</v>
      </c>
      <c r="O16" s="25" t="s">
        <v>85</v>
      </c>
      <c r="P16" s="25" t="s">
        <v>32</v>
      </c>
      <c r="Q16" s="29">
        <v>16438</v>
      </c>
      <c r="R16" s="29">
        <v>237045</v>
      </c>
      <c r="S16" s="29"/>
      <c r="T16" s="29"/>
      <c r="U16" s="29"/>
      <c r="V16" s="43"/>
      <c r="W16" s="43"/>
      <c r="X16" s="43"/>
    </row>
    <row r="17" spans="2:24" s="19" customFormat="1" ht="24" customHeight="1" x14ac:dyDescent="0.2">
      <c r="B17" s="20">
        <f>SUBTOTAL(103,$J$8:J17)</f>
        <v>10</v>
      </c>
      <c r="C17" s="27"/>
      <c r="D17" s="34" t="s">
        <v>89</v>
      </c>
      <c r="E17" s="25" t="s">
        <v>39</v>
      </c>
      <c r="F17" s="25" t="s">
        <v>27</v>
      </c>
      <c r="G17" s="25" t="s">
        <v>28</v>
      </c>
      <c r="H17" s="32" t="s">
        <v>90</v>
      </c>
      <c r="I17" s="32" t="s">
        <v>88</v>
      </c>
      <c r="J17" s="33" t="s">
        <v>30</v>
      </c>
      <c r="K17" s="25"/>
      <c r="L17" s="25"/>
      <c r="M17" s="29"/>
      <c r="N17" s="29"/>
      <c r="O17" s="25" t="s">
        <v>91</v>
      </c>
      <c r="P17" s="25" t="s">
        <v>92</v>
      </c>
      <c r="Q17" s="29"/>
      <c r="R17" s="29">
        <v>242247</v>
      </c>
      <c r="S17" s="29"/>
      <c r="T17" s="29"/>
      <c r="U17" s="29"/>
      <c r="V17" s="43"/>
      <c r="W17" s="43"/>
      <c r="X17" s="43"/>
    </row>
  </sheetData>
  <autoFilter ref="A7:R18">
    <sortState ref="A8:R16">
      <sortCondition ref="R7:R17"/>
    </sortState>
  </autoFilter>
  <dataConsolidate/>
  <mergeCells count="23">
    <mergeCell ref="J3:J5"/>
    <mergeCell ref="K3:L4"/>
    <mergeCell ref="B3:B5"/>
    <mergeCell ref="C3:C5"/>
    <mergeCell ref="D3:D5"/>
    <mergeCell ref="E3:E5"/>
    <mergeCell ref="F3:F5"/>
    <mergeCell ref="O3:O5"/>
    <mergeCell ref="B1:X1"/>
    <mergeCell ref="B2:X2"/>
    <mergeCell ref="P3:P5"/>
    <mergeCell ref="Q3:Q5"/>
    <mergeCell ref="R3:R5"/>
    <mergeCell ref="S3:U3"/>
    <mergeCell ref="W3:W5"/>
    <mergeCell ref="X3:X5"/>
    <mergeCell ref="S4:S5"/>
    <mergeCell ref="T4:T5"/>
    <mergeCell ref="U4:U5"/>
    <mergeCell ref="V4:V5"/>
    <mergeCell ref="G3:G5"/>
    <mergeCell ref="H3:H5"/>
    <mergeCell ref="I3:I5"/>
  </mergeCells>
  <printOptions horizontalCentered="1"/>
  <pageMargins left="0.31496062992125984" right="0.31496062992125984" top="0.55118110236220474" bottom="0.15748031496062992" header="0.31496062992125984" footer="0.31496062992125984"/>
  <pageSetup paperSize="8" scale="46" orientation="portrait" r:id="rId1"/>
  <headerFooter>
    <oddHeader>&amp;R&amp;"TH SarabunPSK,ธรรมดา"&amp;P/&amp;N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8</vt:i4>
      </vt:variant>
    </vt:vector>
  </HeadingPairs>
  <TitlesOfParts>
    <vt:vector size="12" baseType="lpstr">
      <vt:lpstr>901</vt:lpstr>
      <vt:lpstr>902</vt:lpstr>
      <vt:lpstr>ร10</vt:lpstr>
      <vt:lpstr>905</vt:lpstr>
      <vt:lpstr>'901'!Print_Area</vt:lpstr>
      <vt:lpstr>'902'!Print_Area</vt:lpstr>
      <vt:lpstr>'905'!Print_Area</vt:lpstr>
      <vt:lpstr>ร10!Print_Area</vt:lpstr>
      <vt:lpstr>'901'!Print_Titles</vt:lpstr>
      <vt:lpstr>'902'!Print_Titles</vt:lpstr>
      <vt:lpstr>'905'!Print_Titles</vt:lpstr>
      <vt:lpstr>ร10!Print_Titles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2021-06-08T04:12:52Z</cp:lastPrinted>
  <dcterms:created xsi:type="dcterms:W3CDTF">2021-06-07T05:16:55Z</dcterms:created>
  <dcterms:modified xsi:type="dcterms:W3CDTF">2021-06-08T06:16:42Z</dcterms:modified>
</cp:coreProperties>
</file>