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HLAN\Desktop\คำรับรองฯ\2560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G130" i="1" l="1"/>
  <c r="M25" i="1" l="1"/>
  <c r="M17" i="1"/>
  <c r="M111" i="1" l="1"/>
  <c r="M74" i="1"/>
  <c r="M78" i="1"/>
  <c r="M70" i="1"/>
  <c r="M86" i="1" l="1"/>
  <c r="M105" i="1"/>
  <c r="M108" i="1"/>
  <c r="M109" i="1"/>
  <c r="M110" i="1"/>
  <c r="M107" i="1"/>
  <c r="M100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88" i="1"/>
  <c r="M44" i="1"/>
  <c r="M47" i="1"/>
  <c r="M54" i="1"/>
  <c r="M63" i="1"/>
  <c r="M62" i="1"/>
  <c r="M69" i="1"/>
  <c r="M118" i="1"/>
  <c r="M120" i="1"/>
  <c r="M126" i="1"/>
  <c r="M124" i="1"/>
  <c r="M121" i="1"/>
  <c r="M113" i="1"/>
  <c r="M68" i="1"/>
  <c r="M61" i="1"/>
  <c r="M49" i="1"/>
  <c r="M46" i="1"/>
  <c r="K14" i="1"/>
  <c r="K43" i="1"/>
  <c r="J43" i="1"/>
  <c r="M15" i="1"/>
  <c r="M20" i="1"/>
  <c r="M23" i="1" l="1"/>
  <c r="M18" i="1"/>
  <c r="M22" i="1"/>
  <c r="M19" i="1"/>
  <c r="M21" i="1"/>
  <c r="M43" i="1" l="1"/>
  <c r="J14" i="1"/>
  <c r="M8" i="1"/>
  <c r="M127" i="1" s="1"/>
  <c r="C65" i="1" l="1"/>
  <c r="C6" i="1" l="1"/>
  <c r="C127" i="1" l="1"/>
</calcChain>
</file>

<file path=xl/sharedStrings.xml><?xml version="1.0" encoding="utf-8"?>
<sst xmlns="http://schemas.openxmlformats.org/spreadsheetml/2006/main" count="218" uniqueCount="174">
  <si>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</si>
  <si>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</si>
  <si>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</si>
  <si>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</si>
  <si>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</si>
  <si>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</si>
  <si>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</si>
  <si>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</si>
  <si>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</si>
  <si>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</si>
  <si>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</si>
  <si>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</si>
  <si>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</si>
  <si>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</si>
  <si>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</si>
  <si>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</si>
  <si>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</si>
  <si>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</si>
  <si>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</si>
  <si>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</si>
  <si>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</si>
  <si>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</si>
  <si>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</si>
  <si>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</si>
  <si>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</si>
  <si>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</si>
  <si>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</si>
  <si>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</si>
  <si>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</si>
  <si>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</si>
  <si>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</si>
  <si>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</si>
  <si>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</si>
  <si>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</si>
  <si>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</si>
  <si>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</si>
  <si>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</si>
  <si>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</si>
  <si>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</si>
  <si>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</si>
  <si>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</si>
  <si>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</si>
  <si>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</si>
  <si>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</si>
  <si>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</si>
  <si>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</si>
  <si>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</si>
  <si>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</si>
  <si>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</si>
  <si>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</si>
  <si>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</si>
  <si>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</si>
  <si>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</si>
  <si>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</si>
  <si>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</si>
  <si>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</si>
  <si>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</si>
  <si>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</si>
  <si>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</si>
  <si>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</si>
  <si>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</si>
  <si>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</si>
  <si>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</si>
  <si>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</si>
  <si>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</si>
  <si>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</si>
  <si>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</si>
  <si>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</si>
  <si>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</si>
  <si>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</si>
  <si>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</si>
  <si>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</si>
  <si>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</si>
  <si>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</si>
  <si>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</si>
  <si>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</si>
  <si>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</si>
  <si>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</si>
  <si>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</si>
  <si>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</si>
  <si>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</si>
  <si>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</si>
  <si>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</si>
  <si>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</si>
  <si>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</si>
  <si>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</si>
  <si>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</si>
  <si>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</si>
  <si>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</si>
  <si>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</si>
  <si>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</si>
  <si>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</si>
  <si>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</si>
  <si>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</si>
  <si>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</si>
  <si>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</si>
  <si>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</si>
  <si>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</si>
  <si>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</si>
  <si>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</si>
  <si>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</si>
  <si>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</si>
  <si>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</si>
  <si>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</si>
  <si>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</si>
  <si>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</si>
  <si>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</si>
  <si>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</si>
  <si>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</si>
  <si>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</si>
  <si>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</si>
  <si>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</si>
  <si>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</si>
  <si>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</si>
  <si>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</si>
  <si>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</si>
  <si>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</si>
  <si>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</si>
  <si>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</si>
  <si>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</si>
  <si>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</si>
  <si>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</si>
  <si>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</si>
  <si>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</si>
  <si>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</si>
  <si>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</si>
  <si>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</si>
  <si>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</si>
  <si>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</si>
  <si>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>อยู่ระหว่างดำเนินการ</t>
  </si>
  <si>
    <t>ดำเนินการก่อนสิ้นปีงบประมาณ</t>
  </si>
  <si>
    <t>ดำเนินการบันทึกข้อมูลอย่างต่อเนื่อง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</si>
  <si>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</si>
  <si>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</si>
  <si>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</si>
  <si>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</si>
  <si>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</si>
  <si>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</si>
  <si>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</si>
  <si>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</si>
  <si>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</si>
  <si>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</si>
  <si>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</si>
  <si>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</si>
  <si>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</si>
  <si>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</si>
  <si>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</si>
  <si>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 xml:space="preserve">16. ฝายแม่ลอยพร้อมระบบส่งน้ำ ตำบลหนองแรด อำเภอเทิง จังหวัดเชียงราย </t>
  </si>
  <si>
    <t>(100/105)</t>
  </si>
  <si>
    <t>รอบระยะเวลา 8 เดือน (1 ตุลาคม 2559 ถึง พฤษภาคม 2560)</t>
  </si>
  <si>
    <t>จำนวนพื้นที่ชลประทานที่เพิ่มขึ้นรวม 2,602 ไร่  คิดเป็นร้อยละ 52.04</t>
  </si>
  <si>
    <t xml:space="preserve">แล้วเสร็จเฉลี่ย 71.85% </t>
  </si>
  <si>
    <t>จำนวนพื้นที่ชลประทานที่เพิ่มขึ้นรวม 8,325 ไร่  คิดเป็นร้อยละ 91.07</t>
  </si>
  <si>
    <t xml:space="preserve">พื้นที่บริหารจัดการน้ำในเขตพื้นที่ชลประทาน ฤดูฝน 716,961 ไร่         ฤดูแล้ง 212,142 ไร่ รวม 930,013 ไร่ คิดเป็นร้อยละ 99.36               (ค่าเป้าหมาย-0.64%)
</t>
  </si>
  <si>
    <t xml:space="preserve">รวมปริมาณน้ำที่จัดสรรให้ตามวัตถุประสงค์การใช้น้ำ จำนวน 302.75 ล้าน ลบ.ม. คิดเป็นร้อยละ 77.43                                                               - ปริมาณน้ำที่จัดสรรเพื่อการเกษตร
1. โครงการชลประทานน่าน ปริมาณ 57.62 ล้าน ลบ.ม.
2. โครงการชลประทานเชียงราย ปริมาณ 216.22 ล้าน ลบ.ม.
3. โครงการส่งน้ำและบำรุงรักษาแม่ลาว ปริมาณ 18.50 ล้าน ลบ.ม.
- ปริมาณน้ำที่จัดสรรเพื่อการอุปโภคบริโภค
1. โครงการชลประทานเชียงราย ปริมาณ 0.12 ล้าน ลบ.ม.
2. โครงการส่งน้ำและบำรุงรักษาแม่ลาว ปริมาณ 7.23 ล้าน ลบ.ม.
- ปริมาณน้ำที่จัดสรรด้านอื่นๆ (ความปลอดภัยเขื่อนและสำรองเพื่อใช้ประโยชน์ในสภาวะฉุกเฉิน)
1. โครงการชลประทานน่าน ปริมาณ 0.60 ล้าน ลบ.ม.
2. โครงการชลประทานเชียงราย ปริมาณ 2.46 ล้าน ลบ.ม.
</t>
  </si>
  <si>
    <t xml:space="preserve">อาคารชลประทานที่อยู่ในสภาพพร้อมใช้งานจำนวน…11,327....  แห่ง  คิดเป็นร้อยละ 110.22    </t>
  </si>
  <si>
    <t xml:space="preserve">ผลการศึกษาโครงการที่แล้วเสร็จ จำนวน 40 โครงการ  </t>
  </si>
  <si>
    <t>ระหว่างดำเนินการ จำนวน 43 โครงการ</t>
  </si>
  <si>
    <t xml:space="preserve">ผลการสำรวจโครงการที่แล้วเสร็จ  จำนวน 15 โครงการ  </t>
  </si>
  <si>
    <t>ระหว่างดำเนินการ จำนวน 16 โครงการ</t>
  </si>
  <si>
    <t>ระหว่างดำเนินการ จำนวน 31 โครงการ</t>
  </si>
  <si>
    <t xml:space="preserve">ผลการออกแบบโครงการที่แล้วเสร็จ จำนวน 21 โครงการ  </t>
  </si>
  <si>
    <t xml:space="preserve">แล้วเสร็จเฉลี่ย 88.88% </t>
  </si>
  <si>
    <t xml:space="preserve">แล้วเสร็จเฉลี่ย 59.00% </t>
  </si>
  <si>
    <t xml:space="preserve">ผลการซ่อมแซมและปรับปรุงอาคารชลประทานแล้วเสร็จ  
1.ผลงานร้อยละ 100           จำนวน   84    โครงการ
2.ผลงานร้อยละ 80-99         จำนวน   14   โครงการ
3.ผลงานร้อยละ 60-79         จำนวน   6     โครงการ
4.ผลงานร้อยละ 40-59         จำนวน   0     โครงการ
5.ผลงานร้อยละ 20-39         จำนวน    0    โครงการ
6.ผลงานน้อยกว่าร้อยละ 20   จำนวน    0    โครงการ
</t>
  </si>
  <si>
    <t xml:space="preserve">อัตราการเบิกจ่ายงบประมาณรายจ่ายลงทุนคิดเป็นร้อยละ  71.45
 (ตามระบบ GFMIS กองการเงินและบัญชี )
</t>
  </si>
  <si>
    <t xml:space="preserve">ความถี่ในการเผยแพร่ประชาสัมพันธ์ จำนวน 349 ครั้ง คิดเป็นร้อยละ 100   </t>
  </si>
  <si>
    <t>ข้อมูล ณ วันที่ 31 พฤษภาคม 2560  ผลการดำเนินงาน คิดเป็นร้อยละ 20</t>
  </si>
  <si>
    <t>Opk21 : ร้อยละของคู่มือการปฏิบัติงาน (Work Manual) ที่ดำเนินการแล้วเสร็จตามแผน (เป้าหมาย 27 เล่ม)</t>
  </si>
  <si>
    <t xml:space="preserve"> 1 ฝายมะโอพร้อมระบบส่งน้ำ ตำบลหงาว อำเภอเทิง จังหวัดเชียงราย </t>
  </si>
  <si>
    <t xml:space="preserve"> 2 ฝายนาวัวพร้อมระบบส่งน้ำ ตำบลศิลาแลง อำเภอปัว จังหวัดน่าน</t>
  </si>
  <si>
    <t xml:space="preserve"> 3 อ่างเก็บน้ำแม่อางพร้อมระบบส่งน้ำ  ตำบลบ้านบอม อำเภอแม่ทะ จังหวัดลำปาง </t>
  </si>
  <si>
    <t xml:space="preserve"> 4 สถานีสูบน้ำด้วยไฟฟ้าพร้อมระบบส่งน้ำบ้านห้วยโป่ง ตำบลต้า อำเภอขุนตาล จังหวัดเชียงราย</t>
  </si>
  <si>
    <t xml:space="preserve">อ่างเก็บน้ำและทางน้ำชลประทานที่คุณภาพน้ำได้เกณฑ์มาตรฐานจำนวน 15  แห่ง  คิดเป็นร้อยละ 83.33                                                          1. โครงการส่งน้ำและบำรุงรักษาแม่วัง  จำนวน 6 แห่ง
2. โครงการส่งน้ำและบำรุงรักษาแม่ลาว  จำนวน 1 แห่ง
3. โครงการส่งน้ำและบำรุงรักษากิ่วลม-กิ่วคอหมา จำนวน 1 แห่ง (8 จุดตรวจวัด)
4. โครงการชลประทานลำปาง จำนวน 5 แห่ง
5. โครงการชลประทานพะเยา จำนวน 2 แห่ง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</si>
</sst>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6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187" fontId="8" fillId="0" borderId="20" xfId="0" applyNumberFormat="1" applyFont="1" applyFill="1" applyBorder="1" applyAlignment="1" applyProtection="1">
      <alignment horizontal="center" vertical="top" wrapText="1"/>
    </xf>
    <xf numFmtId="0" fontId="9" fillId="8" borderId="29" xfId="0" applyFont="1" applyFill="1" applyBorder="1" applyAlignment="1" applyProtection="1">
      <alignment horizontal="left"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3" fillId="12" borderId="3" xfId="0" applyFont="1" applyFill="1" applyBorder="1" applyAlignment="1">
      <alignment horizontal="center" vertical="top"/>
    </xf>
    <xf numFmtId="0" fontId="3" fillId="12" borderId="24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0" fontId="0" fillId="12" borderId="0" xfId="0" applyFill="1"/>
    <xf numFmtId="2" fontId="3" fillId="0" borderId="24" xfId="0" applyNumberFormat="1" applyFont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1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1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0" fontId="3" fillId="0" borderId="0" xfId="0" applyFont="1"/>
    <xf numFmtId="2" fontId="8" fillId="0" borderId="4" xfId="0" applyNumberFormat="1" applyFont="1" applyFill="1" applyBorder="1" applyAlignment="1" applyProtection="1">
      <alignment horizontal="center" vertical="top" wrapText="1"/>
    </xf>
    <xf numFmtId="187" fontId="3" fillId="0" borderId="25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87" fontId="9" fillId="8" borderId="33" xfId="0" applyNumberFormat="1" applyFont="1" applyFill="1" applyBorder="1" applyAlignment="1">
      <alignment horizontal="center" vertical="top" wrapText="1"/>
    </xf>
    <xf numFmtId="2" fontId="9" fillId="8" borderId="3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/>
    </xf>
    <xf numFmtId="187" fontId="3" fillId="0" borderId="35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9" fillId="8" borderId="36" xfId="0" applyFont="1" applyFill="1" applyBorder="1" applyAlignment="1" applyProtection="1">
      <alignment horizontal="left" vertical="top" wrapText="1"/>
    </xf>
    <xf numFmtId="188" fontId="9" fillId="8" borderId="37" xfId="1" applyNumberFormat="1" applyFont="1" applyFill="1" applyBorder="1" applyAlignment="1" applyProtection="1">
      <alignment horizontal="left" vertical="top" wrapText="1"/>
    </xf>
    <xf numFmtId="188" fontId="9" fillId="8" borderId="34" xfId="1" applyNumberFormat="1" applyFont="1" applyFill="1" applyBorder="1" applyAlignment="1" applyProtection="1">
      <alignment horizontal="left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31" xfId="0" applyFont="1" applyFill="1" applyBorder="1" applyAlignment="1" applyProtection="1">
      <alignment horizontal="center" vertical="top" wrapText="1"/>
    </xf>
    <xf numFmtId="0" fontId="3" fillId="0" borderId="2" xfId="0" applyFont="1" applyBorder="1"/>
    <xf numFmtId="0" fontId="3" fillId="0" borderId="0" xfId="0" applyFont="1" applyBorder="1"/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87" fontId="9" fillId="8" borderId="37" xfId="0" applyNumberFormat="1" applyFont="1" applyFill="1" applyBorder="1" applyAlignment="1">
      <alignment horizontal="center" vertical="top" wrapText="1"/>
    </xf>
    <xf numFmtId="187" fontId="8" fillId="0" borderId="12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187" fontId="9" fillId="8" borderId="39" xfId="0" applyNumberFormat="1" applyFont="1" applyFill="1" applyBorder="1" applyAlignment="1">
      <alignment horizontal="center" vertical="top" wrapText="1"/>
    </xf>
    <xf numFmtId="2" fontId="9" fillId="8" borderId="40" xfId="0" applyNumberFormat="1" applyFont="1" applyFill="1" applyBorder="1" applyAlignment="1">
      <alignment horizontal="center" vertical="top" wrapText="1"/>
    </xf>
    <xf numFmtId="0" fontId="9" fillId="8" borderId="30" xfId="0" applyFont="1" applyFill="1" applyBorder="1" applyAlignment="1" applyProtection="1">
      <alignment horizontal="left" vertical="top" wrapText="1"/>
    </xf>
    <xf numFmtId="0" fontId="9" fillId="8" borderId="5" xfId="0" applyFont="1" applyFill="1" applyBorder="1" applyAlignment="1" applyProtection="1">
      <alignment horizontal="left" vertical="top" wrapText="1"/>
    </xf>
    <xf numFmtId="188" fontId="9" fillId="8" borderId="39" xfId="1" applyNumberFormat="1" applyFont="1" applyFill="1" applyBorder="1" applyAlignment="1" applyProtection="1">
      <alignment horizontal="left" vertical="top" wrapText="1"/>
    </xf>
    <xf numFmtId="188" fontId="9" fillId="8" borderId="40" xfId="1" applyNumberFormat="1" applyFont="1" applyFill="1" applyBorder="1" applyAlignment="1" applyProtection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2" fontId="9" fillId="8" borderId="41" xfId="0" applyNumberFormat="1" applyFont="1" applyFill="1" applyBorder="1" applyAlignment="1">
      <alignment horizontal="center" vertical="top" wrapText="1"/>
    </xf>
    <xf numFmtId="0" fontId="9" fillId="8" borderId="42" xfId="0" applyFont="1" applyFill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4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12" borderId="14" xfId="0" applyFont="1" applyFill="1" applyBorder="1" applyAlignment="1">
      <alignment horizontal="left" vertical="top"/>
    </xf>
    <xf numFmtId="0" fontId="8" fillId="12" borderId="15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5" borderId="6" xfId="0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9" fillId="0" borderId="0" xfId="0" applyFont="1" applyFill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14" xfId="0" applyFont="1" applyFill="1" applyBorder="1" applyAlignment="1" applyProtection="1">
      <alignment horizontal="center" vertical="top" wrapText="1"/>
    </xf>
    <xf numFmtId="0" fontId="8" fillId="12" borderId="15" xfId="0" applyFont="1" applyFill="1" applyBorder="1" applyAlignment="1" applyProtection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14" fillId="0" borderId="3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zoomScale="75" zoomScaleNormal="75" zoomScalePageLayoutView="80" workbookViewId="0">
      <selection activeCell="Q128" sqref="Q128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173" t="s">
        <v>38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1" customFormat="1" ht="26.25" customHeight="1" x14ac:dyDescent="0.35">
      <c r="A2" s="173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5.5" customHeight="1" x14ac:dyDescent="0.35">
      <c r="A3" s="173" t="s">
        <v>149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1" x14ac:dyDescent="0.2">
      <c r="A4" s="191" t="s">
        <v>62</v>
      </c>
      <c r="B4" s="191" t="s">
        <v>63</v>
      </c>
      <c r="C4" s="191" t="s">
        <v>0</v>
      </c>
      <c r="D4" s="191" t="s">
        <v>1</v>
      </c>
      <c r="E4" s="191"/>
      <c r="F4" s="191"/>
      <c r="G4" s="191"/>
      <c r="H4" s="191"/>
      <c r="I4" s="174" t="s">
        <v>39</v>
      </c>
      <c r="J4" s="175"/>
      <c r="K4" s="176"/>
      <c r="L4" s="180" t="s">
        <v>40</v>
      </c>
      <c r="M4" s="180"/>
    </row>
    <row r="5" spans="1:13" ht="21" x14ac:dyDescent="0.2">
      <c r="A5" s="191"/>
      <c r="B5" s="191"/>
      <c r="C5" s="191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177"/>
      <c r="J5" s="178"/>
      <c r="K5" s="179"/>
      <c r="L5" s="3" t="s">
        <v>41</v>
      </c>
      <c r="M5" s="4" t="s">
        <v>42</v>
      </c>
    </row>
    <row r="6" spans="1:13" ht="21" x14ac:dyDescent="0.35">
      <c r="A6" s="197" t="s">
        <v>2</v>
      </c>
      <c r="B6" s="197"/>
      <c r="C6" s="14">
        <f>SUM(C7:C64)</f>
        <v>63</v>
      </c>
      <c r="D6" s="14"/>
      <c r="E6" s="14"/>
      <c r="F6" s="14"/>
      <c r="G6" s="14"/>
      <c r="H6" s="14"/>
      <c r="I6" s="183"/>
      <c r="J6" s="184"/>
      <c r="K6" s="185"/>
      <c r="L6" s="48"/>
      <c r="M6" s="49"/>
    </row>
    <row r="7" spans="1:13" ht="48" customHeight="1" x14ac:dyDescent="0.2">
      <c r="A7" s="160" t="s">
        <v>3</v>
      </c>
      <c r="B7" s="19" t="s">
        <v>67</v>
      </c>
      <c r="C7" s="61">
        <v>0</v>
      </c>
      <c r="D7" s="13">
        <v>60</v>
      </c>
      <c r="E7" s="13">
        <v>70</v>
      </c>
      <c r="F7" s="13">
        <v>80</v>
      </c>
      <c r="G7" s="13">
        <v>90</v>
      </c>
      <c r="H7" s="13">
        <v>100</v>
      </c>
      <c r="I7" s="186"/>
      <c r="J7" s="187"/>
      <c r="K7" s="187"/>
      <c r="L7" s="77"/>
      <c r="M7" s="78"/>
    </row>
    <row r="8" spans="1:13" ht="21" x14ac:dyDescent="0.2">
      <c r="A8" s="161"/>
      <c r="B8" s="160" t="s">
        <v>95</v>
      </c>
      <c r="C8" s="188">
        <v>9</v>
      </c>
      <c r="D8" s="157">
        <v>60</v>
      </c>
      <c r="E8" s="157">
        <v>70</v>
      </c>
      <c r="F8" s="157">
        <v>80</v>
      </c>
      <c r="G8" s="157">
        <v>90</v>
      </c>
      <c r="H8" s="157">
        <v>100</v>
      </c>
      <c r="I8" s="181" t="s">
        <v>150</v>
      </c>
      <c r="J8" s="182"/>
      <c r="K8" s="182"/>
      <c r="L8" s="29">
        <v>1</v>
      </c>
      <c r="M8" s="75">
        <f>C8*L8/100</f>
        <v>0.09</v>
      </c>
    </row>
    <row r="9" spans="1:13" ht="37.5" x14ac:dyDescent="0.2">
      <c r="A9" s="161"/>
      <c r="B9" s="161"/>
      <c r="C9" s="189"/>
      <c r="D9" s="158"/>
      <c r="E9" s="158"/>
      <c r="F9" s="158"/>
      <c r="G9" s="158"/>
      <c r="H9" s="158"/>
      <c r="I9" s="7" t="s">
        <v>43</v>
      </c>
      <c r="J9" s="8" t="s">
        <v>44</v>
      </c>
      <c r="K9" s="10" t="s">
        <v>45</v>
      </c>
      <c r="L9" s="25"/>
      <c r="M9" s="30"/>
    </row>
    <row r="10" spans="1:13" ht="37.5" x14ac:dyDescent="0.2">
      <c r="A10" s="161"/>
      <c r="B10" s="161"/>
      <c r="C10" s="189"/>
      <c r="D10" s="158"/>
      <c r="E10" s="158"/>
      <c r="F10" s="158"/>
      <c r="G10" s="158"/>
      <c r="H10" s="158"/>
      <c r="I10" s="15" t="s">
        <v>169</v>
      </c>
      <c r="J10" s="16">
        <v>400</v>
      </c>
      <c r="K10" s="17">
        <v>300</v>
      </c>
      <c r="L10" s="67">
        <v>2.5</v>
      </c>
      <c r="M10" s="68">
        <v>1.7999999999999999E-2</v>
      </c>
    </row>
    <row r="11" spans="1:13" ht="37.5" x14ac:dyDescent="0.2">
      <c r="A11" s="161"/>
      <c r="B11" s="161"/>
      <c r="C11" s="189"/>
      <c r="D11" s="158"/>
      <c r="E11" s="158"/>
      <c r="F11" s="158"/>
      <c r="G11" s="158"/>
      <c r="H11" s="158"/>
      <c r="I11" s="15" t="s">
        <v>170</v>
      </c>
      <c r="J11" s="16">
        <v>600</v>
      </c>
      <c r="K11" s="17">
        <v>552</v>
      </c>
      <c r="L11" s="67">
        <v>4.2</v>
      </c>
      <c r="M11" s="68">
        <v>4.5360000000000004E-2</v>
      </c>
    </row>
    <row r="12" spans="1:13" ht="37.5" x14ac:dyDescent="0.2">
      <c r="A12" s="161"/>
      <c r="B12" s="161"/>
      <c r="C12" s="189"/>
      <c r="D12" s="158"/>
      <c r="E12" s="158"/>
      <c r="F12" s="158"/>
      <c r="G12" s="158"/>
      <c r="H12" s="158"/>
      <c r="I12" s="15" t="s">
        <v>171</v>
      </c>
      <c r="J12" s="16">
        <v>1000</v>
      </c>
      <c r="K12" s="17">
        <v>789.5</v>
      </c>
      <c r="L12" s="67">
        <v>2.8950000000000005</v>
      </c>
      <c r="M12" s="68">
        <v>5.211000000000001E-2</v>
      </c>
    </row>
    <row r="13" spans="1:13" ht="37.5" x14ac:dyDescent="0.2">
      <c r="A13" s="161"/>
      <c r="B13" s="161"/>
      <c r="C13" s="189"/>
      <c r="D13" s="158"/>
      <c r="E13" s="158"/>
      <c r="F13" s="158"/>
      <c r="G13" s="158"/>
      <c r="H13" s="158"/>
      <c r="I13" s="15" t="s">
        <v>172</v>
      </c>
      <c r="J13" s="16">
        <v>3000</v>
      </c>
      <c r="K13" s="17">
        <v>960</v>
      </c>
      <c r="L13" s="67">
        <v>1</v>
      </c>
      <c r="M13" s="68">
        <v>5.4000000000000006E-2</v>
      </c>
    </row>
    <row r="14" spans="1:13" ht="21" x14ac:dyDescent="0.2">
      <c r="A14" s="161"/>
      <c r="B14" s="172"/>
      <c r="C14" s="190"/>
      <c r="D14" s="159"/>
      <c r="E14" s="159"/>
      <c r="F14" s="159"/>
      <c r="G14" s="159"/>
      <c r="H14" s="159"/>
      <c r="I14" s="9" t="s">
        <v>46</v>
      </c>
      <c r="J14" s="18">
        <f>SUM(J10:J13)</f>
        <v>5000</v>
      </c>
      <c r="K14" s="18">
        <f>SUM(K10:K13)</f>
        <v>2601.5</v>
      </c>
      <c r="L14" s="103"/>
      <c r="M14" s="132"/>
    </row>
    <row r="15" spans="1:13" ht="42" x14ac:dyDescent="0.2">
      <c r="A15" s="109"/>
      <c r="B15" s="108" t="s">
        <v>96</v>
      </c>
      <c r="C15" s="111">
        <v>9</v>
      </c>
      <c r="D15" s="108">
        <v>80</v>
      </c>
      <c r="E15" s="108">
        <v>85</v>
      </c>
      <c r="F15" s="108">
        <v>90</v>
      </c>
      <c r="G15" s="108">
        <v>95</v>
      </c>
      <c r="H15" s="108">
        <v>100</v>
      </c>
      <c r="I15" s="181" t="s">
        <v>151</v>
      </c>
      <c r="J15" s="182"/>
      <c r="K15" s="182"/>
      <c r="L15" s="31">
        <v>1</v>
      </c>
      <c r="M15" s="76">
        <f>L15*C15/100</f>
        <v>0.09</v>
      </c>
    </row>
    <row r="16" spans="1:13" ht="37.5" x14ac:dyDescent="0.2">
      <c r="A16" s="109"/>
      <c r="B16" s="109"/>
      <c r="C16" s="112"/>
      <c r="D16" s="109"/>
      <c r="E16" s="109"/>
      <c r="F16" s="109"/>
      <c r="G16" s="109"/>
      <c r="H16" s="109"/>
      <c r="I16" s="7" t="s">
        <v>43</v>
      </c>
      <c r="J16" s="8" t="s">
        <v>47</v>
      </c>
      <c r="K16" s="10" t="s">
        <v>48</v>
      </c>
      <c r="L16" s="32"/>
      <c r="M16" s="32"/>
    </row>
    <row r="17" spans="1:13" ht="42.75" customHeight="1" x14ac:dyDescent="0.2">
      <c r="A17" s="109"/>
      <c r="B17" s="109"/>
      <c r="C17" s="112"/>
      <c r="D17" s="109"/>
      <c r="E17" s="109"/>
      <c r="F17" s="109"/>
      <c r="G17" s="109"/>
      <c r="H17" s="109"/>
      <c r="I17" s="15" t="s">
        <v>137</v>
      </c>
      <c r="J17" s="11">
        <v>1.1302982731554161</v>
      </c>
      <c r="K17" s="12">
        <v>75</v>
      </c>
      <c r="L17" s="70">
        <v>1</v>
      </c>
      <c r="M17" s="71">
        <f>J17*L17/100</f>
        <v>1.1302982731554161E-2</v>
      </c>
    </row>
    <row r="18" spans="1:13" ht="42.75" customHeight="1" x14ac:dyDescent="0.2">
      <c r="A18" s="109"/>
      <c r="B18" s="109"/>
      <c r="C18" s="112"/>
      <c r="D18" s="109"/>
      <c r="E18" s="109"/>
      <c r="F18" s="109"/>
      <c r="G18" s="109"/>
      <c r="H18" s="109"/>
      <c r="I18" s="69" t="s">
        <v>138</v>
      </c>
      <c r="J18" s="11">
        <v>1.5824175824175823</v>
      </c>
      <c r="K18" s="12">
        <v>85</v>
      </c>
      <c r="L18" s="70">
        <v>2</v>
      </c>
      <c r="M18" s="71">
        <f t="shared" ref="M18:M23" si="0">J18*L18/100</f>
        <v>3.1648351648351648E-2</v>
      </c>
    </row>
    <row r="19" spans="1:13" ht="42.75" customHeight="1" x14ac:dyDescent="0.2">
      <c r="A19" s="109"/>
      <c r="B19" s="109"/>
      <c r="C19" s="112"/>
      <c r="D19" s="109"/>
      <c r="E19" s="109"/>
      <c r="F19" s="109"/>
      <c r="G19" s="109"/>
      <c r="H19" s="109"/>
      <c r="I19" s="69" t="s">
        <v>139</v>
      </c>
      <c r="J19" s="11">
        <v>1.1020408163265305</v>
      </c>
      <c r="K19" s="12">
        <v>92</v>
      </c>
      <c r="L19" s="70">
        <v>3.4</v>
      </c>
      <c r="M19" s="71">
        <f t="shared" si="0"/>
        <v>3.7469387755102036E-2</v>
      </c>
    </row>
    <row r="20" spans="1:13" ht="42.75" customHeight="1" x14ac:dyDescent="0.2">
      <c r="A20" s="109"/>
      <c r="B20" s="109"/>
      <c r="C20" s="112"/>
      <c r="D20" s="109"/>
      <c r="E20" s="109"/>
      <c r="F20" s="109"/>
      <c r="G20" s="109"/>
      <c r="H20" s="109"/>
      <c r="I20" s="147" t="s">
        <v>140</v>
      </c>
      <c r="J20" s="11">
        <v>1.4693877551020409</v>
      </c>
      <c r="K20" s="12">
        <v>78.95</v>
      </c>
      <c r="L20" s="70">
        <v>1</v>
      </c>
      <c r="M20" s="71">
        <f t="shared" si="0"/>
        <v>1.4693877551020409E-2</v>
      </c>
    </row>
    <row r="21" spans="1:13" ht="42.75" customHeight="1" x14ac:dyDescent="0.2">
      <c r="A21" s="140"/>
      <c r="B21" s="140"/>
      <c r="C21" s="113"/>
      <c r="D21" s="140"/>
      <c r="E21" s="140"/>
      <c r="F21" s="140"/>
      <c r="G21" s="140"/>
      <c r="H21" s="140"/>
      <c r="I21" s="234" t="s">
        <v>142</v>
      </c>
      <c r="J21" s="145">
        <v>1.5259026687598116</v>
      </c>
      <c r="K21" s="146">
        <v>40</v>
      </c>
      <c r="L21" s="142">
        <v>1</v>
      </c>
      <c r="M21" s="143">
        <f t="shared" si="0"/>
        <v>1.5259026687598116E-2</v>
      </c>
    </row>
    <row r="22" spans="1:13" ht="31.5" customHeight="1" x14ac:dyDescent="0.2">
      <c r="A22" s="109"/>
      <c r="B22" s="109"/>
      <c r="C22" s="112"/>
      <c r="D22" s="109"/>
      <c r="E22" s="109"/>
      <c r="F22" s="109"/>
      <c r="G22" s="109"/>
      <c r="H22" s="109"/>
      <c r="I22" s="235" t="s">
        <v>143</v>
      </c>
      <c r="J22" s="114">
        <v>0.31083202511773939</v>
      </c>
      <c r="K22" s="115">
        <v>100</v>
      </c>
      <c r="L22" s="116">
        <v>5</v>
      </c>
      <c r="M22" s="117">
        <f t="shared" si="0"/>
        <v>1.554160125588697E-2</v>
      </c>
    </row>
    <row r="23" spans="1:13" ht="42.75" customHeight="1" x14ac:dyDescent="0.2">
      <c r="A23" s="109"/>
      <c r="B23" s="110"/>
      <c r="C23" s="113"/>
      <c r="D23" s="110"/>
      <c r="E23" s="110"/>
      <c r="F23" s="110"/>
      <c r="G23" s="110"/>
      <c r="H23" s="110"/>
      <c r="I23" s="24" t="s">
        <v>141</v>
      </c>
      <c r="J23" s="11">
        <v>1.8791208791208791</v>
      </c>
      <c r="K23" s="12">
        <v>32</v>
      </c>
      <c r="L23" s="70">
        <v>1</v>
      </c>
      <c r="M23" s="71">
        <f t="shared" si="0"/>
        <v>1.879120879120879E-2</v>
      </c>
    </row>
    <row r="24" spans="1:13" ht="63" x14ac:dyDescent="0.2">
      <c r="A24" s="109"/>
      <c r="B24" s="57" t="s">
        <v>93</v>
      </c>
      <c r="C24" s="62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168"/>
      <c r="J24" s="163"/>
      <c r="K24" s="164"/>
      <c r="L24" s="79"/>
      <c r="M24" s="80"/>
    </row>
    <row r="25" spans="1:13" ht="24" customHeight="1" x14ac:dyDescent="0.2">
      <c r="A25" s="109"/>
      <c r="B25" s="108" t="s">
        <v>97</v>
      </c>
      <c r="C25" s="108">
        <v>3</v>
      </c>
      <c r="D25" s="118">
        <v>60</v>
      </c>
      <c r="E25" s="118">
        <v>70</v>
      </c>
      <c r="F25" s="118">
        <v>80</v>
      </c>
      <c r="G25" s="118">
        <v>90</v>
      </c>
      <c r="H25" s="118">
        <v>100</v>
      </c>
      <c r="I25" s="182" t="s">
        <v>152</v>
      </c>
      <c r="J25" s="182"/>
      <c r="K25" s="182"/>
      <c r="L25" s="31">
        <v>4.1100000000000003</v>
      </c>
      <c r="M25" s="31">
        <f>L25*C25/100</f>
        <v>0.12330000000000002</v>
      </c>
    </row>
    <row r="26" spans="1:13" ht="37.5" x14ac:dyDescent="0.2">
      <c r="A26" s="109"/>
      <c r="B26" s="109"/>
      <c r="C26" s="109"/>
      <c r="D26" s="119"/>
      <c r="E26" s="119"/>
      <c r="F26" s="119"/>
      <c r="G26" s="119"/>
      <c r="H26" s="119"/>
      <c r="I26" s="22" t="s">
        <v>43</v>
      </c>
      <c r="J26" s="8" t="s">
        <v>44</v>
      </c>
      <c r="K26" s="10" t="s">
        <v>45</v>
      </c>
      <c r="L26" s="32"/>
      <c r="M26" s="32"/>
    </row>
    <row r="27" spans="1:13" ht="37.5" x14ac:dyDescent="0.2">
      <c r="A27" s="109"/>
      <c r="B27" s="109"/>
      <c r="C27" s="109"/>
      <c r="D27" s="119"/>
      <c r="E27" s="119"/>
      <c r="F27" s="119"/>
      <c r="G27" s="119"/>
      <c r="H27" s="119"/>
      <c r="I27" s="26" t="s">
        <v>98</v>
      </c>
      <c r="J27" s="16">
        <v>652</v>
      </c>
      <c r="K27" s="17">
        <v>652</v>
      </c>
      <c r="L27" s="70">
        <v>5</v>
      </c>
      <c r="M27" s="71">
        <v>1.0697877926055567E-2</v>
      </c>
    </row>
    <row r="28" spans="1:13" ht="37.5" x14ac:dyDescent="0.2">
      <c r="A28" s="109"/>
      <c r="B28" s="109"/>
      <c r="C28" s="109"/>
      <c r="D28" s="119"/>
      <c r="E28" s="119"/>
      <c r="F28" s="119"/>
      <c r="G28" s="119"/>
      <c r="H28" s="119"/>
      <c r="I28" s="26" t="s">
        <v>99</v>
      </c>
      <c r="J28" s="16">
        <v>500</v>
      </c>
      <c r="K28" s="17">
        <v>500</v>
      </c>
      <c r="L28" s="70">
        <v>5</v>
      </c>
      <c r="M28" s="71">
        <v>8.2038941150732875E-3</v>
      </c>
    </row>
    <row r="29" spans="1:13" ht="37.5" x14ac:dyDescent="0.2">
      <c r="A29" s="109"/>
      <c r="B29" s="109"/>
      <c r="C29" s="109"/>
      <c r="D29" s="119"/>
      <c r="E29" s="119"/>
      <c r="F29" s="119"/>
      <c r="G29" s="119"/>
      <c r="H29" s="119"/>
      <c r="I29" s="26" t="s">
        <v>100</v>
      </c>
      <c r="J29" s="59">
        <v>1000</v>
      </c>
      <c r="K29" s="17">
        <v>980</v>
      </c>
      <c r="L29" s="70">
        <v>4.8</v>
      </c>
      <c r="M29" s="71">
        <v>1.5751476700940712E-2</v>
      </c>
    </row>
    <row r="30" spans="1:13" ht="56.25" x14ac:dyDescent="0.2">
      <c r="A30" s="109"/>
      <c r="B30" s="109"/>
      <c r="C30" s="109"/>
      <c r="D30" s="119"/>
      <c r="E30" s="119"/>
      <c r="F30" s="119"/>
      <c r="G30" s="119"/>
      <c r="H30" s="119"/>
      <c r="I30" s="26" t="s">
        <v>101</v>
      </c>
      <c r="J30" s="59">
        <v>300</v>
      </c>
      <c r="K30" s="17">
        <v>285</v>
      </c>
      <c r="L30" s="70">
        <v>4.5</v>
      </c>
      <c r="M30" s="71">
        <v>4.430102822139576E-3</v>
      </c>
    </row>
    <row r="31" spans="1:13" ht="37.5" x14ac:dyDescent="0.2">
      <c r="A31" s="109"/>
      <c r="B31" s="109"/>
      <c r="C31" s="109"/>
      <c r="D31" s="119"/>
      <c r="E31" s="119"/>
      <c r="F31" s="119"/>
      <c r="G31" s="119"/>
      <c r="H31" s="119"/>
      <c r="I31" s="26" t="s">
        <v>102</v>
      </c>
      <c r="J31" s="59">
        <v>500</v>
      </c>
      <c r="K31" s="17">
        <v>460</v>
      </c>
      <c r="L31" s="70">
        <v>4.2</v>
      </c>
      <c r="M31" s="71">
        <v>6.8912710566615618E-3</v>
      </c>
    </row>
    <row r="32" spans="1:13" ht="37.5" x14ac:dyDescent="0.2">
      <c r="A32" s="109"/>
      <c r="B32" s="109"/>
      <c r="C32" s="109"/>
      <c r="D32" s="119"/>
      <c r="E32" s="119"/>
      <c r="F32" s="119"/>
      <c r="G32" s="119"/>
      <c r="H32" s="119"/>
      <c r="I32" s="26" t="s">
        <v>103</v>
      </c>
      <c r="J32" s="59">
        <v>1500</v>
      </c>
      <c r="K32" s="17">
        <v>1440</v>
      </c>
      <c r="L32" s="70">
        <v>4.5999999999999996</v>
      </c>
      <c r="M32" s="71">
        <v>2.2642747757602274E-2</v>
      </c>
    </row>
    <row r="33" spans="1:13" ht="56.25" x14ac:dyDescent="0.2">
      <c r="A33" s="109"/>
      <c r="B33" s="109"/>
      <c r="C33" s="109"/>
      <c r="D33" s="119"/>
      <c r="E33" s="119"/>
      <c r="F33" s="119"/>
      <c r="G33" s="119"/>
      <c r="H33" s="119"/>
      <c r="I33" s="26" t="s">
        <v>104</v>
      </c>
      <c r="J33" s="59">
        <v>300</v>
      </c>
      <c r="K33" s="17">
        <v>261</v>
      </c>
      <c r="L33" s="70">
        <v>3.7</v>
      </c>
      <c r="M33" s="71">
        <v>3.6425289870925404E-3</v>
      </c>
    </row>
    <row r="34" spans="1:13" ht="56.25" x14ac:dyDescent="0.2">
      <c r="A34" s="109"/>
      <c r="B34" s="109"/>
      <c r="C34" s="109"/>
      <c r="D34" s="119"/>
      <c r="E34" s="119"/>
      <c r="F34" s="119"/>
      <c r="G34" s="119"/>
      <c r="H34" s="119"/>
      <c r="I34" s="26" t="s">
        <v>105</v>
      </c>
      <c r="J34" s="59">
        <v>200</v>
      </c>
      <c r="K34" s="17">
        <v>196</v>
      </c>
      <c r="L34" s="70">
        <v>4.8</v>
      </c>
      <c r="M34" s="71">
        <v>3.1502953401881424E-3</v>
      </c>
    </row>
    <row r="35" spans="1:13" ht="37.5" x14ac:dyDescent="0.2">
      <c r="A35" s="109"/>
      <c r="B35" s="109"/>
      <c r="C35" s="109"/>
      <c r="D35" s="119"/>
      <c r="E35" s="119"/>
      <c r="F35" s="119"/>
      <c r="G35" s="119"/>
      <c r="H35" s="119"/>
      <c r="I35" s="15" t="s">
        <v>106</v>
      </c>
      <c r="J35" s="16">
        <v>300</v>
      </c>
      <c r="K35" s="17">
        <v>180</v>
      </c>
      <c r="L35" s="70">
        <v>1</v>
      </c>
      <c r="M35" s="71">
        <v>9.8446729380879472E-4</v>
      </c>
    </row>
    <row r="36" spans="1:13" ht="56.25" x14ac:dyDescent="0.2">
      <c r="A36" s="140"/>
      <c r="B36" s="140"/>
      <c r="C36" s="140"/>
      <c r="D36" s="120"/>
      <c r="E36" s="120"/>
      <c r="F36" s="120"/>
      <c r="G36" s="120"/>
      <c r="H36" s="120"/>
      <c r="I36" s="148" t="s">
        <v>107</v>
      </c>
      <c r="J36" s="149">
        <v>100</v>
      </c>
      <c r="K36" s="150">
        <v>89</v>
      </c>
      <c r="L36" s="142">
        <v>3.9</v>
      </c>
      <c r="M36" s="143">
        <v>1.2798074819514327E-3</v>
      </c>
    </row>
    <row r="37" spans="1:13" ht="56.25" x14ac:dyDescent="0.2">
      <c r="A37" s="109"/>
      <c r="B37" s="109"/>
      <c r="C37" s="109"/>
      <c r="D37" s="119"/>
      <c r="E37" s="119"/>
      <c r="F37" s="119"/>
      <c r="G37" s="119"/>
      <c r="H37" s="119"/>
      <c r="I37" s="121" t="s">
        <v>108</v>
      </c>
      <c r="J37" s="122">
        <v>500</v>
      </c>
      <c r="K37" s="123">
        <v>410</v>
      </c>
      <c r="L37" s="116">
        <v>3.2</v>
      </c>
      <c r="M37" s="117">
        <v>5.2504922336469037E-3</v>
      </c>
    </row>
    <row r="38" spans="1:13" ht="56.25" x14ac:dyDescent="0.2">
      <c r="A38" s="109"/>
      <c r="B38" s="109"/>
      <c r="C38" s="109"/>
      <c r="D38" s="119"/>
      <c r="E38" s="119"/>
      <c r="F38" s="119"/>
      <c r="G38" s="119"/>
      <c r="H38" s="119"/>
      <c r="I38" s="26" t="s">
        <v>109</v>
      </c>
      <c r="J38" s="59">
        <v>100</v>
      </c>
      <c r="K38" s="17">
        <v>79</v>
      </c>
      <c r="L38" s="70">
        <v>2.9</v>
      </c>
      <c r="M38" s="71">
        <v>9.5165171734850132E-4</v>
      </c>
    </row>
    <row r="39" spans="1:13" ht="56.25" x14ac:dyDescent="0.2">
      <c r="A39" s="109"/>
      <c r="B39" s="109"/>
      <c r="C39" s="109"/>
      <c r="D39" s="119"/>
      <c r="E39" s="119"/>
      <c r="F39" s="119"/>
      <c r="G39" s="119"/>
      <c r="H39" s="119"/>
      <c r="I39" s="26" t="s">
        <v>110</v>
      </c>
      <c r="J39" s="59">
        <v>400</v>
      </c>
      <c r="K39" s="17">
        <v>304</v>
      </c>
      <c r="L39" s="70">
        <v>2.6</v>
      </c>
      <c r="M39" s="71">
        <v>3.4128199518704879E-3</v>
      </c>
    </row>
    <row r="40" spans="1:13" ht="56.25" x14ac:dyDescent="0.2">
      <c r="A40" s="109"/>
      <c r="B40" s="109"/>
      <c r="C40" s="109"/>
      <c r="D40" s="119"/>
      <c r="E40" s="119"/>
      <c r="F40" s="119"/>
      <c r="G40" s="119"/>
      <c r="H40" s="119"/>
      <c r="I40" s="26" t="s">
        <v>111</v>
      </c>
      <c r="J40" s="59">
        <v>100</v>
      </c>
      <c r="K40" s="17">
        <v>82</v>
      </c>
      <c r="L40" s="70">
        <v>3.2</v>
      </c>
      <c r="M40" s="71">
        <v>1.0500984467293809E-3</v>
      </c>
    </row>
    <row r="41" spans="1:13" ht="75" x14ac:dyDescent="0.2">
      <c r="A41" s="109"/>
      <c r="B41" s="109"/>
      <c r="C41" s="109"/>
      <c r="D41" s="119"/>
      <c r="E41" s="119"/>
      <c r="F41" s="119"/>
      <c r="G41" s="119"/>
      <c r="H41" s="119"/>
      <c r="I41" s="26" t="s">
        <v>112</v>
      </c>
      <c r="J41" s="59">
        <v>190</v>
      </c>
      <c r="K41" s="17">
        <v>182.4</v>
      </c>
      <c r="L41" s="70">
        <v>4.5999999999999996</v>
      </c>
      <c r="M41" s="71">
        <v>2.8680813826296213E-3</v>
      </c>
    </row>
    <row r="42" spans="1:13" ht="37.5" x14ac:dyDescent="0.2">
      <c r="A42" s="109"/>
      <c r="B42" s="109"/>
      <c r="C42" s="109"/>
      <c r="D42" s="119"/>
      <c r="E42" s="119"/>
      <c r="F42" s="119"/>
      <c r="G42" s="119"/>
      <c r="H42" s="119"/>
      <c r="I42" s="26" t="s">
        <v>147</v>
      </c>
      <c r="J42" s="59">
        <v>2500</v>
      </c>
      <c r="K42" s="17">
        <v>2225</v>
      </c>
      <c r="L42" s="70">
        <v>3.9</v>
      </c>
      <c r="M42" s="71">
        <v>3.1995187048785824E-2</v>
      </c>
    </row>
    <row r="43" spans="1:13" ht="21" x14ac:dyDescent="0.2">
      <c r="A43" s="110"/>
      <c r="B43" s="110"/>
      <c r="C43" s="110"/>
      <c r="D43" s="120"/>
      <c r="E43" s="120"/>
      <c r="F43" s="120"/>
      <c r="G43" s="120"/>
      <c r="H43" s="120"/>
      <c r="I43" s="23" t="s">
        <v>46</v>
      </c>
      <c r="J43" s="27">
        <f>SUM(J27:J42)</f>
        <v>9142</v>
      </c>
      <c r="K43" s="27">
        <f>SUM(K27:K42)</f>
        <v>8325.4</v>
      </c>
      <c r="L43" s="73"/>
      <c r="M43" s="104">
        <f>SUM(M27:M42)</f>
        <v>0.12320280026252459</v>
      </c>
    </row>
    <row r="44" spans="1:13" ht="21" customHeight="1" x14ac:dyDescent="0.2">
      <c r="A44" s="160" t="s">
        <v>4</v>
      </c>
      <c r="B44" s="192" t="s">
        <v>115</v>
      </c>
      <c r="C44" s="188">
        <v>9</v>
      </c>
      <c r="D44" s="133" t="s">
        <v>5</v>
      </c>
      <c r="E44" s="133" t="s">
        <v>5</v>
      </c>
      <c r="F44" s="133" t="s">
        <v>5</v>
      </c>
      <c r="G44" s="133" t="s">
        <v>5</v>
      </c>
      <c r="H44" s="133" t="s">
        <v>5</v>
      </c>
      <c r="I44" s="212" t="s">
        <v>153</v>
      </c>
      <c r="J44" s="213"/>
      <c r="K44" s="214"/>
      <c r="L44" s="208">
        <v>5</v>
      </c>
      <c r="M44" s="210">
        <f t="shared" ref="M44" si="1">L44*C44/100</f>
        <v>0.45</v>
      </c>
    </row>
    <row r="45" spans="1:13" ht="130.5" customHeight="1" x14ac:dyDescent="0.2">
      <c r="A45" s="172"/>
      <c r="B45" s="193"/>
      <c r="C45" s="190"/>
      <c r="D45" s="134" t="s">
        <v>6</v>
      </c>
      <c r="E45" s="134" t="s">
        <v>7</v>
      </c>
      <c r="F45" s="134" t="s">
        <v>8</v>
      </c>
      <c r="G45" s="134" t="s">
        <v>9</v>
      </c>
      <c r="H45" s="134" t="s">
        <v>10</v>
      </c>
      <c r="I45" s="215"/>
      <c r="J45" s="216"/>
      <c r="K45" s="217"/>
      <c r="L45" s="209"/>
      <c r="M45" s="211"/>
    </row>
    <row r="46" spans="1:13" ht="279.75" customHeight="1" x14ac:dyDescent="0.2">
      <c r="A46" s="137"/>
      <c r="B46" s="140" t="s">
        <v>146</v>
      </c>
      <c r="C46" s="136">
        <v>3</v>
      </c>
      <c r="D46" s="134">
        <v>60</v>
      </c>
      <c r="E46" s="134">
        <v>70</v>
      </c>
      <c r="F46" s="134">
        <v>80</v>
      </c>
      <c r="G46" s="134">
        <v>90</v>
      </c>
      <c r="H46" s="134">
        <v>100</v>
      </c>
      <c r="I46" s="200" t="s">
        <v>154</v>
      </c>
      <c r="J46" s="201"/>
      <c r="K46" s="202"/>
      <c r="L46" s="142">
        <v>2.77</v>
      </c>
      <c r="M46" s="143">
        <f>L46*C46/100</f>
        <v>8.3100000000000007E-2</v>
      </c>
    </row>
    <row r="47" spans="1:13" ht="176.25" customHeight="1" x14ac:dyDescent="0.2">
      <c r="A47" s="138"/>
      <c r="B47" s="107" t="s">
        <v>119</v>
      </c>
      <c r="C47" s="6">
        <v>3</v>
      </c>
      <c r="D47" s="5">
        <v>80</v>
      </c>
      <c r="E47" s="5">
        <v>85</v>
      </c>
      <c r="F47" s="5">
        <v>90</v>
      </c>
      <c r="G47" s="5">
        <v>95</v>
      </c>
      <c r="H47" s="5">
        <v>100</v>
      </c>
      <c r="I47" s="169" t="s">
        <v>173</v>
      </c>
      <c r="J47" s="170"/>
      <c r="K47" s="171"/>
      <c r="L47" s="74">
        <v>1.6</v>
      </c>
      <c r="M47" s="72">
        <f>L47*C47/100</f>
        <v>4.8000000000000008E-2</v>
      </c>
    </row>
    <row r="48" spans="1:13" ht="42" x14ac:dyDescent="0.2">
      <c r="A48" s="162" t="s">
        <v>11</v>
      </c>
      <c r="B48" s="135" t="s">
        <v>81</v>
      </c>
      <c r="C48" s="62">
        <v>0</v>
      </c>
      <c r="D48" s="5"/>
      <c r="E48" s="5"/>
      <c r="F48" s="5"/>
      <c r="G48" s="5"/>
      <c r="H48" s="5"/>
      <c r="I48" s="168"/>
      <c r="J48" s="163"/>
      <c r="K48" s="164"/>
      <c r="L48" s="79"/>
      <c r="M48" s="79"/>
    </row>
    <row r="49" spans="1:13" ht="63" x14ac:dyDescent="0.2">
      <c r="A49" s="162"/>
      <c r="B49" s="135" t="s">
        <v>66</v>
      </c>
      <c r="C49" s="5">
        <v>3</v>
      </c>
      <c r="D49" s="5">
        <v>50</v>
      </c>
      <c r="E49" s="5">
        <v>55</v>
      </c>
      <c r="F49" s="5">
        <v>60</v>
      </c>
      <c r="G49" s="5">
        <v>65</v>
      </c>
      <c r="H49" s="5">
        <v>70</v>
      </c>
      <c r="I49" s="165" t="s">
        <v>129</v>
      </c>
      <c r="J49" s="166"/>
      <c r="K49" s="167"/>
      <c r="L49" s="74">
        <v>1</v>
      </c>
      <c r="M49" s="72">
        <f>L49*C49/100</f>
        <v>0.03</v>
      </c>
    </row>
    <row r="50" spans="1:13" ht="42" x14ac:dyDescent="0.2">
      <c r="A50" s="162"/>
      <c r="B50" s="135" t="s">
        <v>49</v>
      </c>
      <c r="C50" s="62">
        <v>0</v>
      </c>
      <c r="D50" s="5"/>
      <c r="E50" s="5"/>
      <c r="F50" s="5"/>
      <c r="G50" s="5"/>
      <c r="H50" s="5"/>
      <c r="I50" s="168"/>
      <c r="J50" s="163"/>
      <c r="K50" s="164"/>
      <c r="L50" s="79"/>
      <c r="M50" s="79"/>
    </row>
    <row r="51" spans="1:13" ht="168" x14ac:dyDescent="0.2">
      <c r="A51" s="160" t="s">
        <v>12</v>
      </c>
      <c r="B51" s="19" t="s">
        <v>13</v>
      </c>
      <c r="C51" s="62">
        <v>0</v>
      </c>
      <c r="D51" s="5"/>
      <c r="E51" s="5"/>
      <c r="F51" s="5"/>
      <c r="G51" s="5"/>
      <c r="H51" s="5"/>
      <c r="I51" s="163"/>
      <c r="J51" s="163"/>
      <c r="K51" s="164"/>
      <c r="L51" s="79"/>
      <c r="M51" s="79"/>
    </row>
    <row r="52" spans="1:13" ht="63" x14ac:dyDescent="0.2">
      <c r="A52" s="161"/>
      <c r="B52" s="19" t="s">
        <v>15</v>
      </c>
      <c r="C52" s="62">
        <v>0</v>
      </c>
      <c r="D52" s="19"/>
      <c r="E52" s="19"/>
      <c r="F52" s="19"/>
      <c r="G52" s="19"/>
      <c r="H52" s="19"/>
      <c r="I52" s="163"/>
      <c r="J52" s="163"/>
      <c r="K52" s="164"/>
      <c r="L52" s="79"/>
      <c r="M52" s="79"/>
    </row>
    <row r="53" spans="1:13" ht="84" x14ac:dyDescent="0.2">
      <c r="A53" s="172"/>
      <c r="B53" s="19" t="s">
        <v>16</v>
      </c>
      <c r="C53" s="62">
        <v>0</v>
      </c>
      <c r="D53" s="5"/>
      <c r="E53" s="5"/>
      <c r="F53" s="5"/>
      <c r="G53" s="5"/>
      <c r="H53" s="5"/>
      <c r="I53" s="163"/>
      <c r="J53" s="163"/>
      <c r="K53" s="164"/>
      <c r="L53" s="79"/>
      <c r="M53" s="79"/>
    </row>
    <row r="54" spans="1:13" ht="63" x14ac:dyDescent="0.2">
      <c r="A54" s="162" t="s">
        <v>17</v>
      </c>
      <c r="B54" s="107" t="s">
        <v>88</v>
      </c>
      <c r="C54" s="5">
        <v>9</v>
      </c>
      <c r="D54" s="5">
        <v>0.245</v>
      </c>
      <c r="E54" s="5">
        <v>0.19500000000000001</v>
      </c>
      <c r="F54" s="5">
        <v>0.14499999999999999</v>
      </c>
      <c r="G54" s="5">
        <v>9.5000000000000001E-2</v>
      </c>
      <c r="H54" s="5">
        <v>4.4999999999999998E-2</v>
      </c>
      <c r="I54" s="166" t="s">
        <v>136</v>
      </c>
      <c r="J54" s="166"/>
      <c r="K54" s="167"/>
      <c r="L54" s="74">
        <v>5</v>
      </c>
      <c r="M54" s="72">
        <f>L54*C54/100</f>
        <v>0.45</v>
      </c>
    </row>
    <row r="55" spans="1:13" ht="42" x14ac:dyDescent="0.2">
      <c r="A55" s="162"/>
      <c r="B55" s="107" t="s">
        <v>83</v>
      </c>
      <c r="C55" s="63">
        <v>0</v>
      </c>
      <c r="D55" s="5"/>
      <c r="E55" s="5"/>
      <c r="F55" s="5"/>
      <c r="G55" s="5"/>
      <c r="H55" s="5"/>
      <c r="I55" s="163"/>
      <c r="J55" s="163"/>
      <c r="K55" s="164"/>
      <c r="L55" s="79"/>
      <c r="M55" s="79"/>
    </row>
    <row r="56" spans="1:13" ht="126" x14ac:dyDescent="0.2">
      <c r="A56" s="162" t="s">
        <v>18</v>
      </c>
      <c r="B56" s="135" t="s">
        <v>19</v>
      </c>
      <c r="C56" s="63">
        <v>0</v>
      </c>
      <c r="D56" s="5"/>
      <c r="E56" s="5"/>
      <c r="F56" s="5"/>
      <c r="G56" s="5"/>
      <c r="H56" s="5"/>
      <c r="I56" s="163"/>
      <c r="J56" s="163"/>
      <c r="K56" s="164"/>
      <c r="L56" s="79"/>
      <c r="M56" s="79"/>
    </row>
    <row r="57" spans="1:13" ht="84" x14ac:dyDescent="0.2">
      <c r="A57" s="162"/>
      <c r="B57" s="135" t="s">
        <v>50</v>
      </c>
      <c r="C57" s="63">
        <v>0</v>
      </c>
      <c r="D57" s="5"/>
      <c r="E57" s="5"/>
      <c r="F57" s="5"/>
      <c r="G57" s="5"/>
      <c r="H57" s="5"/>
      <c r="I57" s="163"/>
      <c r="J57" s="163"/>
      <c r="K57" s="164"/>
      <c r="L57" s="79"/>
      <c r="M57" s="79"/>
    </row>
    <row r="58" spans="1:13" ht="120" customHeight="1" x14ac:dyDescent="0.2">
      <c r="A58" s="162" t="s">
        <v>20</v>
      </c>
      <c r="B58" s="19" t="s">
        <v>86</v>
      </c>
      <c r="C58" s="63">
        <v>0</v>
      </c>
      <c r="D58" s="5"/>
      <c r="E58" s="5"/>
      <c r="F58" s="5"/>
      <c r="G58" s="5"/>
      <c r="H58" s="5"/>
      <c r="I58" s="163"/>
      <c r="J58" s="163"/>
      <c r="K58" s="164"/>
      <c r="L58" s="79"/>
      <c r="M58" s="79"/>
    </row>
    <row r="59" spans="1:13" ht="168.75" customHeight="1" x14ac:dyDescent="0.2">
      <c r="A59" s="162"/>
      <c r="B59" s="19" t="s">
        <v>84</v>
      </c>
      <c r="C59" s="63">
        <v>0</v>
      </c>
      <c r="D59" s="5"/>
      <c r="E59" s="5"/>
      <c r="F59" s="5"/>
      <c r="G59" s="5"/>
      <c r="H59" s="5"/>
      <c r="I59" s="163"/>
      <c r="J59" s="163"/>
      <c r="K59" s="164"/>
      <c r="L59" s="79"/>
      <c r="M59" s="79"/>
    </row>
    <row r="60" spans="1:13" ht="42" x14ac:dyDescent="0.2">
      <c r="A60" s="160" t="s">
        <v>21</v>
      </c>
      <c r="B60" s="107" t="s">
        <v>85</v>
      </c>
      <c r="C60" s="63">
        <v>0</v>
      </c>
      <c r="D60" s="5"/>
      <c r="E60" s="5"/>
      <c r="F60" s="5"/>
      <c r="G60" s="5"/>
      <c r="H60" s="5"/>
      <c r="I60" s="163"/>
      <c r="J60" s="163"/>
      <c r="K60" s="164"/>
      <c r="L60" s="79"/>
      <c r="M60" s="79"/>
    </row>
    <row r="61" spans="1:13" ht="63" x14ac:dyDescent="0.2">
      <c r="A61" s="172"/>
      <c r="B61" s="107" t="s">
        <v>120</v>
      </c>
      <c r="C61" s="6">
        <v>3</v>
      </c>
      <c r="D61" s="5">
        <v>96</v>
      </c>
      <c r="E61" s="5">
        <v>97</v>
      </c>
      <c r="F61" s="5">
        <v>98</v>
      </c>
      <c r="G61" s="5">
        <v>99</v>
      </c>
      <c r="H61" s="5">
        <v>100</v>
      </c>
      <c r="I61" s="105" t="s">
        <v>129</v>
      </c>
      <c r="J61" s="105"/>
      <c r="K61" s="106"/>
      <c r="L61" s="74">
        <v>1</v>
      </c>
      <c r="M61" s="72">
        <f>L61*C61/100</f>
        <v>0.03</v>
      </c>
    </row>
    <row r="62" spans="1:13" ht="78.75" customHeight="1" x14ac:dyDescent="0.2">
      <c r="A62" s="162" t="s">
        <v>22</v>
      </c>
      <c r="B62" s="19" t="s">
        <v>144</v>
      </c>
      <c r="C62" s="5">
        <v>9</v>
      </c>
      <c r="D62" s="5" t="s">
        <v>23</v>
      </c>
      <c r="E62" s="5" t="s">
        <v>14</v>
      </c>
      <c r="F62" s="5" t="s">
        <v>14</v>
      </c>
      <c r="G62" s="5" t="s">
        <v>14</v>
      </c>
      <c r="H62" s="5" t="s">
        <v>24</v>
      </c>
      <c r="I62" s="170" t="s">
        <v>134</v>
      </c>
      <c r="J62" s="170"/>
      <c r="K62" s="171"/>
      <c r="L62" s="74">
        <v>5</v>
      </c>
      <c r="M62" s="72">
        <f>L62*C62/100</f>
        <v>0.45</v>
      </c>
    </row>
    <row r="63" spans="1:13" ht="73.5" customHeight="1" x14ac:dyDescent="0.2">
      <c r="A63" s="162"/>
      <c r="B63" s="19" t="s">
        <v>145</v>
      </c>
      <c r="C63" s="6">
        <v>3</v>
      </c>
      <c r="D63" s="5" t="s">
        <v>23</v>
      </c>
      <c r="E63" s="5" t="s">
        <v>14</v>
      </c>
      <c r="F63" s="5" t="s">
        <v>14</v>
      </c>
      <c r="G63" s="5" t="s">
        <v>14</v>
      </c>
      <c r="H63" s="5" t="s">
        <v>24</v>
      </c>
      <c r="I63" s="170" t="s">
        <v>135</v>
      </c>
      <c r="J63" s="170"/>
      <c r="K63" s="171"/>
      <c r="L63" s="74">
        <v>5</v>
      </c>
      <c r="M63" s="72">
        <f>L63*C63/100</f>
        <v>0.15</v>
      </c>
    </row>
    <row r="64" spans="1:13" ht="102.75" customHeight="1" x14ac:dyDescent="0.2">
      <c r="A64" s="135" t="s">
        <v>25</v>
      </c>
      <c r="B64" s="135" t="s">
        <v>80</v>
      </c>
      <c r="C64" s="63">
        <v>0</v>
      </c>
      <c r="D64" s="5"/>
      <c r="E64" s="5"/>
      <c r="F64" s="5"/>
      <c r="G64" s="5"/>
      <c r="H64" s="5"/>
      <c r="I64" s="163"/>
      <c r="J64" s="163"/>
      <c r="K64" s="164"/>
      <c r="L64" s="79"/>
      <c r="M64" s="79"/>
    </row>
    <row r="65" spans="1:13" ht="21" x14ac:dyDescent="0.2">
      <c r="A65" s="218" t="s">
        <v>26</v>
      </c>
      <c r="B65" s="218"/>
      <c r="C65" s="46">
        <f>SUM(C66:C126)</f>
        <v>42</v>
      </c>
      <c r="D65" s="36"/>
      <c r="E65" s="36"/>
      <c r="F65" s="36"/>
      <c r="G65" s="36"/>
      <c r="H65" s="36"/>
      <c r="I65" s="222"/>
      <c r="J65" s="222"/>
      <c r="K65" s="223"/>
      <c r="L65" s="34"/>
      <c r="M65" s="51"/>
    </row>
    <row r="66" spans="1:13" ht="84" x14ac:dyDescent="0.2">
      <c r="A66" s="160" t="s">
        <v>34</v>
      </c>
      <c r="B66" s="19" t="s">
        <v>82</v>
      </c>
      <c r="C66" s="62">
        <v>0</v>
      </c>
      <c r="D66" s="5"/>
      <c r="E66" s="5"/>
      <c r="F66" s="5"/>
      <c r="G66" s="5"/>
      <c r="H66" s="5"/>
      <c r="I66" s="163"/>
      <c r="J66" s="163"/>
      <c r="K66" s="164"/>
      <c r="L66" s="79"/>
      <c r="M66" s="79"/>
    </row>
    <row r="67" spans="1:13" ht="84" x14ac:dyDescent="0.2">
      <c r="A67" s="172"/>
      <c r="B67" s="35" t="s">
        <v>79</v>
      </c>
      <c r="C67" s="63">
        <v>0</v>
      </c>
      <c r="D67" s="5"/>
      <c r="E67" s="5"/>
      <c r="F67" s="5"/>
      <c r="G67" s="5"/>
      <c r="H67" s="5"/>
      <c r="I67" s="163"/>
      <c r="J67" s="163"/>
      <c r="K67" s="164"/>
      <c r="L67" s="79"/>
      <c r="M67" s="79"/>
    </row>
    <row r="68" spans="1:13" ht="63" x14ac:dyDescent="0.2">
      <c r="A68" s="19" t="s">
        <v>51</v>
      </c>
      <c r="B68" s="19" t="s">
        <v>89</v>
      </c>
      <c r="C68" s="6">
        <v>3</v>
      </c>
      <c r="D68" s="5">
        <v>65</v>
      </c>
      <c r="E68" s="5">
        <v>70</v>
      </c>
      <c r="F68" s="5">
        <v>75</v>
      </c>
      <c r="G68" s="5">
        <v>80</v>
      </c>
      <c r="H68" s="5">
        <v>85</v>
      </c>
      <c r="I68" s="166" t="s">
        <v>129</v>
      </c>
      <c r="J68" s="166"/>
      <c r="K68" s="167"/>
      <c r="L68" s="74">
        <v>1</v>
      </c>
      <c r="M68" s="72">
        <f>L68*C68/100</f>
        <v>0.03</v>
      </c>
    </row>
    <row r="69" spans="1:13" ht="63" x14ac:dyDescent="0.2">
      <c r="A69" s="19" t="s">
        <v>27</v>
      </c>
      <c r="B69" s="19" t="s">
        <v>121</v>
      </c>
      <c r="C69" s="5">
        <v>3</v>
      </c>
      <c r="D69" s="5">
        <v>90</v>
      </c>
      <c r="E69" s="5">
        <v>92.5</v>
      </c>
      <c r="F69" s="5">
        <v>95</v>
      </c>
      <c r="G69" s="5">
        <v>97.5</v>
      </c>
      <c r="H69" s="5">
        <v>100</v>
      </c>
      <c r="I69" s="170" t="s">
        <v>155</v>
      </c>
      <c r="J69" s="170"/>
      <c r="K69" s="171"/>
      <c r="L69" s="74">
        <v>5</v>
      </c>
      <c r="M69" s="72">
        <f>L69*C69/100</f>
        <v>0.15</v>
      </c>
    </row>
    <row r="70" spans="1:13" ht="21" customHeight="1" x14ac:dyDescent="0.35">
      <c r="A70" s="111" t="s">
        <v>28</v>
      </c>
      <c r="B70" s="160" t="s">
        <v>116</v>
      </c>
      <c r="C70" s="157">
        <v>3</v>
      </c>
      <c r="D70" s="157">
        <v>50</v>
      </c>
      <c r="E70" s="157">
        <v>75</v>
      </c>
      <c r="F70" s="157">
        <v>100</v>
      </c>
      <c r="G70" s="219" t="s">
        <v>52</v>
      </c>
      <c r="H70" s="219" t="s">
        <v>53</v>
      </c>
      <c r="I70" s="127" t="s">
        <v>156</v>
      </c>
      <c r="J70" s="88"/>
      <c r="K70" s="89"/>
      <c r="L70" s="194">
        <v>2.93</v>
      </c>
      <c r="M70" s="194">
        <f>L70*C70/100</f>
        <v>8.7900000000000006E-2</v>
      </c>
    </row>
    <row r="71" spans="1:13" ht="21" x14ac:dyDescent="0.35">
      <c r="A71" s="112"/>
      <c r="B71" s="161"/>
      <c r="C71" s="158"/>
      <c r="D71" s="158"/>
      <c r="E71" s="158"/>
      <c r="F71" s="158"/>
      <c r="G71" s="220"/>
      <c r="H71" s="220"/>
      <c r="I71" s="128" t="s">
        <v>157</v>
      </c>
      <c r="J71" s="92"/>
      <c r="K71" s="93"/>
      <c r="L71" s="195"/>
      <c r="M71" s="195"/>
    </row>
    <row r="72" spans="1:13" ht="18.75" customHeight="1" x14ac:dyDescent="0.2">
      <c r="A72" s="112"/>
      <c r="B72" s="161"/>
      <c r="C72" s="158"/>
      <c r="D72" s="158"/>
      <c r="E72" s="158"/>
      <c r="F72" s="158"/>
      <c r="G72" s="220"/>
      <c r="H72" s="220"/>
      <c r="I72" s="91"/>
      <c r="J72" s="92"/>
      <c r="K72" s="93"/>
      <c r="L72" s="195"/>
      <c r="M72" s="195"/>
    </row>
    <row r="73" spans="1:13" ht="44.25" customHeight="1" x14ac:dyDescent="0.2">
      <c r="A73" s="113"/>
      <c r="B73" s="172"/>
      <c r="C73" s="159"/>
      <c r="D73" s="159"/>
      <c r="E73" s="159"/>
      <c r="F73" s="159"/>
      <c r="G73" s="221"/>
      <c r="H73" s="221"/>
      <c r="I73" s="90"/>
      <c r="J73" s="100"/>
      <c r="K73" s="101"/>
      <c r="L73" s="196"/>
      <c r="M73" s="196"/>
    </row>
    <row r="74" spans="1:13" ht="21" customHeight="1" x14ac:dyDescent="0.35">
      <c r="A74" s="112"/>
      <c r="B74" s="161" t="s">
        <v>117</v>
      </c>
      <c r="C74" s="158">
        <v>3</v>
      </c>
      <c r="D74" s="158">
        <v>50</v>
      </c>
      <c r="E74" s="158">
        <v>75</v>
      </c>
      <c r="F74" s="158">
        <v>100</v>
      </c>
      <c r="G74" s="220" t="s">
        <v>52</v>
      </c>
      <c r="H74" s="220" t="s">
        <v>53</v>
      </c>
      <c r="I74" s="102" t="s">
        <v>158</v>
      </c>
      <c r="J74" s="125"/>
      <c r="K74" s="126"/>
      <c r="L74" s="195">
        <v>2.94</v>
      </c>
      <c r="M74" s="195">
        <f t="shared" ref="M74" si="2">L74*C74/100</f>
        <v>8.8200000000000001E-2</v>
      </c>
    </row>
    <row r="75" spans="1:13" ht="21" x14ac:dyDescent="0.35">
      <c r="A75" s="112"/>
      <c r="B75" s="161"/>
      <c r="C75" s="158"/>
      <c r="D75" s="158"/>
      <c r="E75" s="158"/>
      <c r="F75" s="158"/>
      <c r="G75" s="220"/>
      <c r="H75" s="220"/>
      <c r="I75" s="102" t="s">
        <v>159</v>
      </c>
      <c r="J75" s="92"/>
      <c r="K75" s="93"/>
      <c r="L75" s="195"/>
      <c r="M75" s="195"/>
    </row>
    <row r="76" spans="1:13" ht="18.75" customHeight="1" x14ac:dyDescent="0.2">
      <c r="A76" s="112"/>
      <c r="B76" s="161"/>
      <c r="C76" s="158"/>
      <c r="D76" s="158"/>
      <c r="E76" s="158"/>
      <c r="F76" s="158"/>
      <c r="G76" s="220"/>
      <c r="H76" s="220"/>
      <c r="I76" s="91"/>
      <c r="J76" s="92"/>
      <c r="K76" s="93"/>
      <c r="L76" s="195"/>
      <c r="M76" s="195"/>
    </row>
    <row r="77" spans="1:13" ht="31.5" customHeight="1" x14ac:dyDescent="0.2">
      <c r="A77" s="112"/>
      <c r="B77" s="172"/>
      <c r="C77" s="159"/>
      <c r="D77" s="159"/>
      <c r="E77" s="159"/>
      <c r="F77" s="159"/>
      <c r="G77" s="221"/>
      <c r="H77" s="221"/>
      <c r="I77" s="90"/>
      <c r="J77" s="100"/>
      <c r="K77" s="101"/>
      <c r="L77" s="196"/>
      <c r="M77" s="196"/>
    </row>
    <row r="78" spans="1:13" ht="21" customHeight="1" x14ac:dyDescent="0.35">
      <c r="A78" s="112"/>
      <c r="B78" s="160" t="s">
        <v>118</v>
      </c>
      <c r="C78" s="157">
        <v>3</v>
      </c>
      <c r="D78" s="157">
        <v>50</v>
      </c>
      <c r="E78" s="157">
        <v>75</v>
      </c>
      <c r="F78" s="157">
        <v>100</v>
      </c>
      <c r="G78" s="219" t="s">
        <v>52</v>
      </c>
      <c r="H78" s="219" t="s">
        <v>53</v>
      </c>
      <c r="I78" s="203" t="s">
        <v>161</v>
      </c>
      <c r="J78" s="204"/>
      <c r="K78" s="205"/>
      <c r="L78" s="194">
        <v>2.62</v>
      </c>
      <c r="M78" s="194">
        <f t="shared" ref="M78" si="3">L78*C78/100</f>
        <v>7.8600000000000003E-2</v>
      </c>
    </row>
    <row r="79" spans="1:13" ht="21" x14ac:dyDescent="0.35">
      <c r="A79" s="112"/>
      <c r="B79" s="161"/>
      <c r="C79" s="158"/>
      <c r="D79" s="158"/>
      <c r="E79" s="158"/>
      <c r="F79" s="158"/>
      <c r="G79" s="220"/>
      <c r="H79" s="220"/>
      <c r="I79" s="102" t="s">
        <v>160</v>
      </c>
      <c r="J79" s="95"/>
      <c r="K79" s="96"/>
      <c r="L79" s="195"/>
      <c r="M79" s="195"/>
    </row>
    <row r="80" spans="1:13" ht="18.75" customHeight="1" x14ac:dyDescent="0.2">
      <c r="A80" s="112"/>
      <c r="B80" s="161"/>
      <c r="C80" s="158"/>
      <c r="D80" s="158"/>
      <c r="E80" s="158"/>
      <c r="F80" s="158"/>
      <c r="G80" s="220"/>
      <c r="H80" s="220"/>
      <c r="I80" s="94"/>
      <c r="J80" s="95"/>
      <c r="K80" s="96"/>
      <c r="L80" s="195"/>
      <c r="M80" s="195"/>
    </row>
    <row r="81" spans="1:13" ht="30.75" customHeight="1" x14ac:dyDescent="0.2">
      <c r="A81" s="112"/>
      <c r="B81" s="172"/>
      <c r="C81" s="159"/>
      <c r="D81" s="159"/>
      <c r="E81" s="159"/>
      <c r="F81" s="159"/>
      <c r="G81" s="221"/>
      <c r="H81" s="221"/>
      <c r="I81" s="97"/>
      <c r="J81" s="98"/>
      <c r="K81" s="99"/>
      <c r="L81" s="196"/>
      <c r="M81" s="196"/>
    </row>
    <row r="82" spans="1:13" ht="42" x14ac:dyDescent="0.2">
      <c r="A82" s="113"/>
      <c r="B82" s="135" t="s">
        <v>87</v>
      </c>
      <c r="C82" s="62">
        <v>0</v>
      </c>
      <c r="D82" s="5"/>
      <c r="E82" s="5"/>
      <c r="F82" s="5"/>
      <c r="G82" s="28"/>
      <c r="H82" s="28"/>
      <c r="I82" s="163"/>
      <c r="J82" s="163"/>
      <c r="K82" s="164"/>
      <c r="L82" s="79"/>
      <c r="M82" s="79"/>
    </row>
    <row r="83" spans="1:13" ht="44.25" customHeight="1" x14ac:dyDescent="0.2">
      <c r="A83" s="198" t="s">
        <v>35</v>
      </c>
      <c r="B83" s="55" t="s">
        <v>65</v>
      </c>
      <c r="C83" s="56"/>
      <c r="D83" s="56"/>
      <c r="E83" s="56"/>
      <c r="F83" s="56"/>
      <c r="G83" s="56"/>
      <c r="H83" s="56"/>
      <c r="I83" s="181"/>
      <c r="J83" s="182"/>
      <c r="K83" s="182"/>
      <c r="L83" s="141"/>
      <c r="M83" s="141"/>
    </row>
    <row r="84" spans="1:13" ht="63" x14ac:dyDescent="0.2">
      <c r="A84" s="233"/>
      <c r="B84" s="58" t="s">
        <v>90</v>
      </c>
      <c r="C84" s="64">
        <v>0</v>
      </c>
      <c r="D84" s="144"/>
      <c r="E84" s="144"/>
      <c r="F84" s="144"/>
      <c r="G84" s="144"/>
      <c r="H84" s="144"/>
      <c r="I84" s="230"/>
      <c r="J84" s="231"/>
      <c r="K84" s="232"/>
      <c r="L84" s="81"/>
      <c r="M84" s="81"/>
    </row>
    <row r="85" spans="1:13" ht="110.25" customHeight="1" x14ac:dyDescent="0.2">
      <c r="A85" s="233"/>
      <c r="B85" s="144" t="s">
        <v>92</v>
      </c>
      <c r="C85" s="65">
        <v>0</v>
      </c>
      <c r="D85" s="133">
        <v>60</v>
      </c>
      <c r="E85" s="133">
        <v>70</v>
      </c>
      <c r="F85" s="133">
        <v>80</v>
      </c>
      <c r="G85" s="133">
        <v>90</v>
      </c>
      <c r="H85" s="133">
        <v>100</v>
      </c>
      <c r="I85" s="186"/>
      <c r="J85" s="187"/>
      <c r="K85" s="187"/>
      <c r="L85" s="82"/>
      <c r="M85" s="82"/>
    </row>
    <row r="86" spans="1:13" ht="42" customHeight="1" x14ac:dyDescent="0.2">
      <c r="A86" s="233"/>
      <c r="B86" s="154" t="s">
        <v>122</v>
      </c>
      <c r="C86" s="139">
        <v>3</v>
      </c>
      <c r="D86" s="139">
        <v>60</v>
      </c>
      <c r="E86" s="139">
        <v>70</v>
      </c>
      <c r="F86" s="139">
        <v>80</v>
      </c>
      <c r="G86" s="139">
        <v>90</v>
      </c>
      <c r="H86" s="139">
        <v>100</v>
      </c>
      <c r="I86" s="181" t="s">
        <v>162</v>
      </c>
      <c r="J86" s="182"/>
      <c r="K86" s="182"/>
      <c r="L86" s="85">
        <v>3.9</v>
      </c>
      <c r="M86" s="31">
        <f>L86*C86/100</f>
        <v>0.11699999999999999</v>
      </c>
    </row>
    <row r="87" spans="1:13" ht="37.5" x14ac:dyDescent="0.2">
      <c r="A87" s="233"/>
      <c r="B87" s="155"/>
      <c r="C87" s="109"/>
      <c r="D87" s="109"/>
      <c r="E87" s="109"/>
      <c r="F87" s="109"/>
      <c r="G87" s="109"/>
      <c r="H87" s="109"/>
      <c r="I87" s="7" t="s">
        <v>43</v>
      </c>
      <c r="J87" s="8" t="s">
        <v>47</v>
      </c>
      <c r="K87" s="10" t="s">
        <v>48</v>
      </c>
      <c r="L87" s="87"/>
      <c r="M87" s="86"/>
    </row>
    <row r="88" spans="1:13" ht="37.5" customHeight="1" x14ac:dyDescent="0.2">
      <c r="A88" s="233"/>
      <c r="B88" s="155"/>
      <c r="C88" s="109"/>
      <c r="D88" s="109"/>
      <c r="E88" s="109"/>
      <c r="F88" s="109"/>
      <c r="G88" s="109"/>
      <c r="H88" s="109"/>
      <c r="I88" s="26" t="s">
        <v>98</v>
      </c>
      <c r="J88" s="11">
        <v>0.11817670230725942</v>
      </c>
      <c r="K88" s="12">
        <v>100</v>
      </c>
      <c r="L88" s="70">
        <v>5</v>
      </c>
      <c r="M88" s="71">
        <f>J88*L88/100</f>
        <v>5.9088351153629712E-3</v>
      </c>
    </row>
    <row r="89" spans="1:13" ht="37.5" x14ac:dyDescent="0.2">
      <c r="A89" s="233"/>
      <c r="B89" s="155"/>
      <c r="C89" s="109"/>
      <c r="D89" s="109"/>
      <c r="E89" s="109"/>
      <c r="F89" s="109"/>
      <c r="G89" s="109"/>
      <c r="H89" s="109"/>
      <c r="I89" s="26" t="s">
        <v>99</v>
      </c>
      <c r="J89" s="60">
        <v>0.13505908835115363</v>
      </c>
      <c r="K89" s="12">
        <v>100</v>
      </c>
      <c r="L89" s="70">
        <v>5</v>
      </c>
      <c r="M89" s="71">
        <f t="shared" ref="M89:M104" si="4">J89*L89/100</f>
        <v>6.7529544175576814E-3</v>
      </c>
    </row>
    <row r="90" spans="1:13" ht="37.5" x14ac:dyDescent="0.2">
      <c r="A90" s="233"/>
      <c r="B90" s="155"/>
      <c r="C90" s="109"/>
      <c r="D90" s="109"/>
      <c r="E90" s="109"/>
      <c r="F90" s="109"/>
      <c r="G90" s="109"/>
      <c r="H90" s="109"/>
      <c r="I90" s="15" t="s">
        <v>100</v>
      </c>
      <c r="J90" s="11">
        <v>0.16713562183455261</v>
      </c>
      <c r="K90" s="152">
        <v>98</v>
      </c>
      <c r="L90" s="70">
        <v>4.8</v>
      </c>
      <c r="M90" s="71">
        <f t="shared" si="4"/>
        <v>8.022509848058525E-3</v>
      </c>
    </row>
    <row r="91" spans="1:13" ht="56.25" x14ac:dyDescent="0.2">
      <c r="A91" s="233"/>
      <c r="B91" s="129"/>
      <c r="C91" s="109"/>
      <c r="D91" s="109"/>
      <c r="E91" s="109"/>
      <c r="F91" s="109"/>
      <c r="G91" s="109"/>
      <c r="H91" s="109"/>
      <c r="I91" s="121" t="s">
        <v>101</v>
      </c>
      <c r="J91" s="131">
        <v>0.16882386043894204</v>
      </c>
      <c r="K91" s="115">
        <v>95</v>
      </c>
      <c r="L91" s="116">
        <v>4.5</v>
      </c>
      <c r="M91" s="117">
        <f t="shared" si="4"/>
        <v>7.5970737197523916E-3</v>
      </c>
    </row>
    <row r="92" spans="1:13" ht="37.5" x14ac:dyDescent="0.2">
      <c r="A92" s="233"/>
      <c r="B92" s="129"/>
      <c r="C92" s="109"/>
      <c r="D92" s="109"/>
      <c r="E92" s="109"/>
      <c r="F92" s="109"/>
      <c r="G92" s="109"/>
      <c r="H92" s="109"/>
      <c r="I92" s="26" t="s">
        <v>102</v>
      </c>
      <c r="J92" s="60">
        <v>0.20258863252673046</v>
      </c>
      <c r="K92" s="12">
        <v>92</v>
      </c>
      <c r="L92" s="70">
        <v>4.3</v>
      </c>
      <c r="M92" s="71">
        <f t="shared" si="4"/>
        <v>8.7113111986494088E-3</v>
      </c>
    </row>
    <row r="93" spans="1:13" ht="37.5" x14ac:dyDescent="0.2">
      <c r="A93" s="233"/>
      <c r="B93" s="129"/>
      <c r="C93" s="109"/>
      <c r="D93" s="109"/>
      <c r="E93" s="109"/>
      <c r="F93" s="109"/>
      <c r="G93" s="109"/>
      <c r="H93" s="109"/>
      <c r="I93" s="26" t="s">
        <v>103</v>
      </c>
      <c r="J93" s="60">
        <v>0.20258863252673046</v>
      </c>
      <c r="K93" s="12">
        <v>96</v>
      </c>
      <c r="L93" s="70">
        <v>4.5999999999999996</v>
      </c>
      <c r="M93" s="71">
        <f t="shared" si="4"/>
        <v>9.3190770962295992E-3</v>
      </c>
    </row>
    <row r="94" spans="1:13" ht="56.25" x14ac:dyDescent="0.2">
      <c r="A94" s="233"/>
      <c r="B94" s="129"/>
      <c r="C94" s="109"/>
      <c r="D94" s="109"/>
      <c r="E94" s="109"/>
      <c r="F94" s="109"/>
      <c r="G94" s="109"/>
      <c r="H94" s="109"/>
      <c r="I94" s="26" t="s">
        <v>104</v>
      </c>
      <c r="J94" s="60">
        <v>0.16882386043894204</v>
      </c>
      <c r="K94" s="12">
        <v>87</v>
      </c>
      <c r="L94" s="70">
        <v>3.7</v>
      </c>
      <c r="M94" s="71">
        <f t="shared" si="4"/>
        <v>6.2464828362408555E-3</v>
      </c>
    </row>
    <row r="95" spans="1:13" ht="56.25" x14ac:dyDescent="0.2">
      <c r="A95" s="199"/>
      <c r="B95" s="130"/>
      <c r="C95" s="140"/>
      <c r="D95" s="140"/>
      <c r="E95" s="140"/>
      <c r="F95" s="140"/>
      <c r="G95" s="140"/>
      <c r="H95" s="140"/>
      <c r="I95" s="124" t="s">
        <v>105</v>
      </c>
      <c r="J95" s="20">
        <v>0.18570624648283623</v>
      </c>
      <c r="K95" s="21">
        <v>98</v>
      </c>
      <c r="L95" s="73">
        <v>4.8</v>
      </c>
      <c r="M95" s="104">
        <f t="shared" si="4"/>
        <v>8.9138998311761378E-3</v>
      </c>
    </row>
    <row r="96" spans="1:13" ht="37.5" x14ac:dyDescent="0.2">
      <c r="A96" s="112"/>
      <c r="B96" s="129"/>
      <c r="C96" s="109"/>
      <c r="D96" s="109"/>
      <c r="E96" s="109"/>
      <c r="F96" s="109"/>
      <c r="G96" s="109"/>
      <c r="H96" s="109"/>
      <c r="I96" s="121" t="s">
        <v>106</v>
      </c>
      <c r="J96" s="131">
        <v>0.25323579065841306</v>
      </c>
      <c r="K96" s="115">
        <v>60</v>
      </c>
      <c r="L96" s="116">
        <v>1</v>
      </c>
      <c r="M96" s="117">
        <f t="shared" si="4"/>
        <v>2.5323579065841305E-3</v>
      </c>
    </row>
    <row r="97" spans="1:13" ht="56.25" x14ac:dyDescent="0.2">
      <c r="A97" s="112"/>
      <c r="B97" s="129"/>
      <c r="C97" s="109"/>
      <c r="D97" s="109"/>
      <c r="E97" s="109"/>
      <c r="F97" s="109"/>
      <c r="G97" s="109"/>
      <c r="H97" s="109"/>
      <c r="I97" s="26" t="s">
        <v>107</v>
      </c>
      <c r="J97" s="60">
        <v>0.15194147439504782</v>
      </c>
      <c r="K97" s="12">
        <v>89</v>
      </c>
      <c r="L97" s="70">
        <v>3.9</v>
      </c>
      <c r="M97" s="71">
        <f t="shared" si="4"/>
        <v>5.9257175014068653E-3</v>
      </c>
    </row>
    <row r="98" spans="1:13" ht="56.25" x14ac:dyDescent="0.2">
      <c r="A98" s="112"/>
      <c r="B98" s="129"/>
      <c r="C98" s="109"/>
      <c r="D98" s="109"/>
      <c r="E98" s="109"/>
      <c r="F98" s="109"/>
      <c r="G98" s="109"/>
      <c r="H98" s="109"/>
      <c r="I98" s="26" t="s">
        <v>108</v>
      </c>
      <c r="J98" s="60">
        <v>0.1654473832301632</v>
      </c>
      <c r="K98" s="12">
        <v>82</v>
      </c>
      <c r="L98" s="70">
        <v>3.2</v>
      </c>
      <c r="M98" s="71">
        <f t="shared" si="4"/>
        <v>5.2943162633652232E-3</v>
      </c>
    </row>
    <row r="99" spans="1:13" ht="56.25" x14ac:dyDescent="0.2">
      <c r="A99" s="112"/>
      <c r="B99" s="129"/>
      <c r="C99" s="109"/>
      <c r="D99" s="109"/>
      <c r="E99" s="109"/>
      <c r="F99" s="109"/>
      <c r="G99" s="109"/>
      <c r="H99" s="109"/>
      <c r="I99" s="26" t="s">
        <v>109</v>
      </c>
      <c r="J99" s="60">
        <v>0.15194147439504782</v>
      </c>
      <c r="K99" s="12">
        <v>79</v>
      </c>
      <c r="L99" s="70">
        <v>2.9</v>
      </c>
      <c r="M99" s="71">
        <f t="shared" si="4"/>
        <v>4.4063027574563866E-3</v>
      </c>
    </row>
    <row r="100" spans="1:13" ht="56.25" x14ac:dyDescent="0.2">
      <c r="A100" s="112"/>
      <c r="B100" s="129"/>
      <c r="C100" s="109"/>
      <c r="D100" s="109"/>
      <c r="E100" s="109"/>
      <c r="F100" s="109"/>
      <c r="G100" s="109"/>
      <c r="H100" s="109"/>
      <c r="I100" s="26" t="s">
        <v>110</v>
      </c>
      <c r="J100" s="60">
        <v>0.15194147439504782</v>
      </c>
      <c r="K100" s="12">
        <v>76</v>
      </c>
      <c r="L100" s="70">
        <v>2.6</v>
      </c>
      <c r="M100" s="71">
        <f>J100*L100/100</f>
        <v>3.9504783342712438E-3</v>
      </c>
    </row>
    <row r="101" spans="1:13" ht="56.25" x14ac:dyDescent="0.2">
      <c r="A101" s="112"/>
      <c r="B101" s="129"/>
      <c r="C101" s="109"/>
      <c r="D101" s="109"/>
      <c r="E101" s="109"/>
      <c r="F101" s="109"/>
      <c r="G101" s="109"/>
      <c r="H101" s="109"/>
      <c r="I101" s="26" t="s">
        <v>111</v>
      </c>
      <c r="J101" s="60">
        <v>0.15194147439504782</v>
      </c>
      <c r="K101" s="12">
        <v>82</v>
      </c>
      <c r="L101" s="70">
        <v>3.2</v>
      </c>
      <c r="M101" s="71">
        <f t="shared" si="4"/>
        <v>4.8621271806415303E-3</v>
      </c>
    </row>
    <row r="102" spans="1:13" ht="75" x14ac:dyDescent="0.2">
      <c r="A102" s="112"/>
      <c r="B102" s="129"/>
      <c r="C102" s="109"/>
      <c r="D102" s="109"/>
      <c r="E102" s="109"/>
      <c r="F102" s="109"/>
      <c r="G102" s="109"/>
      <c r="H102" s="109"/>
      <c r="I102" s="15" t="s">
        <v>112</v>
      </c>
      <c r="J102" s="11">
        <v>0.15194147439504782</v>
      </c>
      <c r="K102" s="12">
        <v>96</v>
      </c>
      <c r="L102" s="70">
        <v>4.5999999999999996</v>
      </c>
      <c r="M102" s="71">
        <f t="shared" si="4"/>
        <v>6.9893078221721994E-3</v>
      </c>
    </row>
    <row r="103" spans="1:13" ht="42.75" customHeight="1" x14ac:dyDescent="0.2">
      <c r="A103" s="112"/>
      <c r="B103" s="129"/>
      <c r="C103" s="109"/>
      <c r="D103" s="109"/>
      <c r="E103" s="109"/>
      <c r="F103" s="109"/>
      <c r="G103" s="109"/>
      <c r="H103" s="109"/>
      <c r="I103" s="121" t="s">
        <v>113</v>
      </c>
      <c r="J103" s="131">
        <v>0.20258863252673046</v>
      </c>
      <c r="K103" s="115">
        <v>92</v>
      </c>
      <c r="L103" s="116">
        <v>4.2</v>
      </c>
      <c r="M103" s="117">
        <f t="shared" si="4"/>
        <v>8.5087225661226798E-3</v>
      </c>
    </row>
    <row r="104" spans="1:13" ht="39" customHeight="1" x14ac:dyDescent="0.2">
      <c r="A104" s="112"/>
      <c r="B104" s="130"/>
      <c r="C104" s="110"/>
      <c r="D104" s="110"/>
      <c r="E104" s="110"/>
      <c r="F104" s="110"/>
      <c r="G104" s="110"/>
      <c r="H104" s="110"/>
      <c r="I104" s="26" t="s">
        <v>114</v>
      </c>
      <c r="J104" s="20">
        <v>0.27011817670230726</v>
      </c>
      <c r="K104" s="12">
        <v>89</v>
      </c>
      <c r="L104" s="70">
        <v>3.9</v>
      </c>
      <c r="M104" s="71">
        <f t="shared" si="4"/>
        <v>1.0534608891389984E-2</v>
      </c>
    </row>
    <row r="105" spans="1:13" ht="21" customHeight="1" x14ac:dyDescent="0.2">
      <c r="A105" s="112"/>
      <c r="B105" s="154" t="s">
        <v>123</v>
      </c>
      <c r="C105" s="139">
        <v>3</v>
      </c>
      <c r="D105" s="139">
        <v>60</v>
      </c>
      <c r="E105" s="139">
        <v>70</v>
      </c>
      <c r="F105" s="139">
        <v>80</v>
      </c>
      <c r="G105" s="139">
        <v>90</v>
      </c>
      <c r="H105" s="139">
        <v>100</v>
      </c>
      <c r="I105" s="181" t="s">
        <v>163</v>
      </c>
      <c r="J105" s="182"/>
      <c r="K105" s="182"/>
      <c r="L105" s="74">
        <v>1</v>
      </c>
      <c r="M105" s="72">
        <f>L105*C105/100</f>
        <v>0.03</v>
      </c>
    </row>
    <row r="106" spans="1:13" ht="37.5" x14ac:dyDescent="0.2">
      <c r="A106" s="112"/>
      <c r="B106" s="155"/>
      <c r="C106" s="109"/>
      <c r="D106" s="109"/>
      <c r="E106" s="109"/>
      <c r="F106" s="109"/>
      <c r="G106" s="109"/>
      <c r="H106" s="109"/>
      <c r="I106" s="7" t="s">
        <v>43</v>
      </c>
      <c r="J106" s="8" t="s">
        <v>47</v>
      </c>
      <c r="K106" s="10" t="s">
        <v>48</v>
      </c>
      <c r="L106" s="32"/>
      <c r="M106" s="32"/>
    </row>
    <row r="107" spans="1:13" ht="56.25" x14ac:dyDescent="0.2">
      <c r="A107" s="112"/>
      <c r="B107" s="155"/>
      <c r="C107" s="109"/>
      <c r="D107" s="109"/>
      <c r="E107" s="109"/>
      <c r="F107" s="109"/>
      <c r="G107" s="109"/>
      <c r="H107" s="109"/>
      <c r="I107" s="15" t="s">
        <v>124</v>
      </c>
      <c r="J107" s="11">
        <v>0.379746835443038</v>
      </c>
      <c r="K107" s="12">
        <v>65</v>
      </c>
      <c r="L107" s="70">
        <v>1.5</v>
      </c>
      <c r="M107" s="71">
        <f>J107*L107/100</f>
        <v>5.6962025316455696E-3</v>
      </c>
    </row>
    <row r="108" spans="1:13" ht="37.5" x14ac:dyDescent="0.2">
      <c r="A108" s="112"/>
      <c r="B108" s="155"/>
      <c r="C108" s="109"/>
      <c r="D108" s="109"/>
      <c r="E108" s="109"/>
      <c r="F108" s="109"/>
      <c r="G108" s="109"/>
      <c r="H108" s="109"/>
      <c r="I108" s="15" t="s">
        <v>125</v>
      </c>
      <c r="J108" s="60">
        <v>1.860759493670886</v>
      </c>
      <c r="K108" s="12">
        <v>65</v>
      </c>
      <c r="L108" s="70">
        <v>1.5</v>
      </c>
      <c r="M108" s="71">
        <f t="shared" ref="M108:M110" si="5">J108*L108/100</f>
        <v>2.7911392405063289E-2</v>
      </c>
    </row>
    <row r="109" spans="1:13" ht="37.5" x14ac:dyDescent="0.2">
      <c r="A109" s="113"/>
      <c r="B109" s="156"/>
      <c r="C109" s="140"/>
      <c r="D109" s="140"/>
      <c r="E109" s="140"/>
      <c r="F109" s="140"/>
      <c r="G109" s="140"/>
      <c r="H109" s="140"/>
      <c r="I109" s="24" t="s">
        <v>126</v>
      </c>
      <c r="J109" s="20">
        <v>0.2848101265822785</v>
      </c>
      <c r="K109" s="21">
        <v>60</v>
      </c>
      <c r="L109" s="73">
        <v>1</v>
      </c>
      <c r="M109" s="104">
        <f t="shared" si="5"/>
        <v>2.8481012658227848E-3</v>
      </c>
    </row>
    <row r="110" spans="1:13" ht="47.25" customHeight="1" x14ac:dyDescent="0.2">
      <c r="A110" s="112"/>
      <c r="B110" s="130"/>
      <c r="C110" s="140"/>
      <c r="D110" s="140"/>
      <c r="E110" s="140"/>
      <c r="F110" s="140"/>
      <c r="G110" s="140"/>
      <c r="H110" s="140"/>
      <c r="I110" s="153" t="s">
        <v>127</v>
      </c>
      <c r="J110" s="145">
        <v>0.47468354430379744</v>
      </c>
      <c r="K110" s="115">
        <v>46</v>
      </c>
      <c r="L110" s="116">
        <v>1</v>
      </c>
      <c r="M110" s="117">
        <f t="shared" si="5"/>
        <v>4.7468354430379748E-3</v>
      </c>
    </row>
    <row r="111" spans="1:13" ht="155.25" customHeight="1" x14ac:dyDescent="0.2">
      <c r="A111" s="112"/>
      <c r="B111" s="19" t="s">
        <v>133</v>
      </c>
      <c r="C111" s="5">
        <v>3</v>
      </c>
      <c r="D111" s="5">
        <v>92</v>
      </c>
      <c r="E111" s="5">
        <v>94</v>
      </c>
      <c r="F111" s="5">
        <v>96</v>
      </c>
      <c r="G111" s="5">
        <v>98</v>
      </c>
      <c r="H111" s="5">
        <v>100</v>
      </c>
      <c r="I111" s="169" t="s">
        <v>164</v>
      </c>
      <c r="J111" s="170"/>
      <c r="K111" s="171"/>
      <c r="L111" s="33">
        <v>4.49</v>
      </c>
      <c r="M111" s="72">
        <f>L111*C111/100</f>
        <v>0.13470000000000001</v>
      </c>
    </row>
    <row r="112" spans="1:13" ht="42" x14ac:dyDescent="0.2">
      <c r="A112" s="113"/>
      <c r="B112" s="19" t="s">
        <v>78</v>
      </c>
      <c r="C112" s="62">
        <v>0</v>
      </c>
      <c r="D112" s="5"/>
      <c r="E112" s="5"/>
      <c r="F112" s="5"/>
      <c r="G112" s="5"/>
      <c r="H112" s="5"/>
      <c r="I112" s="163"/>
      <c r="J112" s="163"/>
      <c r="K112" s="164"/>
      <c r="L112" s="79"/>
      <c r="M112" s="79"/>
    </row>
    <row r="113" spans="1:13" ht="42" x14ac:dyDescent="0.2">
      <c r="A113" s="198" t="s">
        <v>54</v>
      </c>
      <c r="B113" s="107" t="s">
        <v>68</v>
      </c>
      <c r="C113" s="5">
        <v>3</v>
      </c>
      <c r="D113" s="5">
        <v>81</v>
      </c>
      <c r="E113" s="5">
        <v>83</v>
      </c>
      <c r="F113" s="5">
        <v>85</v>
      </c>
      <c r="G113" s="5">
        <v>87</v>
      </c>
      <c r="H113" s="5">
        <v>89</v>
      </c>
      <c r="I113" s="170" t="s">
        <v>165</v>
      </c>
      <c r="J113" s="166"/>
      <c r="K113" s="167"/>
      <c r="L113" s="74">
        <v>1</v>
      </c>
      <c r="M113" s="72">
        <f>L113*C113/100</f>
        <v>0.03</v>
      </c>
    </row>
    <row r="114" spans="1:13" ht="42" x14ac:dyDescent="0.2">
      <c r="A114" s="199"/>
      <c r="B114" s="37" t="s">
        <v>69</v>
      </c>
      <c r="C114" s="62">
        <v>0</v>
      </c>
      <c r="D114" s="5"/>
      <c r="E114" s="5"/>
      <c r="F114" s="5"/>
      <c r="G114" s="5"/>
      <c r="H114" s="5"/>
      <c r="I114" s="163"/>
      <c r="J114" s="163"/>
      <c r="K114" s="164"/>
      <c r="L114" s="79"/>
      <c r="M114" s="79"/>
    </row>
    <row r="115" spans="1:13" ht="63" x14ac:dyDescent="0.2">
      <c r="A115" s="35" t="s">
        <v>29</v>
      </c>
      <c r="B115" s="19" t="s">
        <v>77</v>
      </c>
      <c r="C115" s="62">
        <v>0</v>
      </c>
      <c r="D115" s="5"/>
      <c r="E115" s="5"/>
      <c r="F115" s="5"/>
      <c r="G115" s="5"/>
      <c r="H115" s="5"/>
      <c r="I115" s="163"/>
      <c r="J115" s="163"/>
      <c r="K115" s="164"/>
      <c r="L115" s="79"/>
      <c r="M115" s="79"/>
    </row>
    <row r="116" spans="1:13" ht="84" x14ac:dyDescent="0.2">
      <c r="A116" s="35" t="s">
        <v>30</v>
      </c>
      <c r="B116" s="19" t="s">
        <v>76</v>
      </c>
      <c r="C116" s="62">
        <v>0</v>
      </c>
      <c r="D116" s="5"/>
      <c r="E116" s="5"/>
      <c r="F116" s="5"/>
      <c r="G116" s="5"/>
      <c r="H116" s="5"/>
      <c r="I116" s="163"/>
      <c r="J116" s="163"/>
      <c r="K116" s="164"/>
      <c r="L116" s="79"/>
      <c r="M116" s="79"/>
    </row>
    <row r="117" spans="1:13" ht="42" x14ac:dyDescent="0.2">
      <c r="A117" s="198" t="s">
        <v>36</v>
      </c>
      <c r="B117" s="19" t="s">
        <v>75</v>
      </c>
      <c r="C117" s="62">
        <v>0</v>
      </c>
      <c r="D117" s="5"/>
      <c r="E117" s="5"/>
      <c r="F117" s="5"/>
      <c r="G117" s="5"/>
      <c r="H117" s="5"/>
      <c r="I117" s="163"/>
      <c r="J117" s="163"/>
      <c r="K117" s="164"/>
      <c r="L117" s="79"/>
      <c r="M117" s="79"/>
    </row>
    <row r="118" spans="1:13" ht="63" x14ac:dyDescent="0.2">
      <c r="A118" s="199"/>
      <c r="B118" s="37" t="s">
        <v>128</v>
      </c>
      <c r="C118" s="5">
        <v>3</v>
      </c>
      <c r="D118" s="53">
        <v>80</v>
      </c>
      <c r="E118" s="53">
        <v>85</v>
      </c>
      <c r="F118" s="53">
        <v>90</v>
      </c>
      <c r="G118" s="53">
        <v>95</v>
      </c>
      <c r="H118" s="53">
        <v>100</v>
      </c>
      <c r="I118" s="165" t="s">
        <v>166</v>
      </c>
      <c r="J118" s="166"/>
      <c r="K118" s="167"/>
      <c r="L118" s="74">
        <v>5</v>
      </c>
      <c r="M118" s="72">
        <f>L118*C118/100</f>
        <v>0.15</v>
      </c>
    </row>
    <row r="119" spans="1:13" s="54" customFormat="1" ht="63" x14ac:dyDescent="0.2">
      <c r="A119" s="35" t="s">
        <v>37</v>
      </c>
      <c r="B119" s="37" t="s">
        <v>74</v>
      </c>
      <c r="C119" s="66">
        <v>0</v>
      </c>
      <c r="D119" s="53"/>
      <c r="E119" s="53"/>
      <c r="F119" s="53"/>
      <c r="G119" s="53"/>
      <c r="H119" s="53"/>
      <c r="I119" s="206"/>
      <c r="J119" s="206"/>
      <c r="K119" s="207"/>
      <c r="L119" s="83"/>
      <c r="M119" s="83"/>
    </row>
    <row r="120" spans="1:13" ht="42" x14ac:dyDescent="0.2">
      <c r="A120" s="112"/>
      <c r="B120" s="130" t="s">
        <v>64</v>
      </c>
      <c r="C120" s="151">
        <v>3</v>
      </c>
      <c r="D120" s="151">
        <v>10</v>
      </c>
      <c r="E120" s="151">
        <v>30</v>
      </c>
      <c r="F120" s="151">
        <v>50</v>
      </c>
      <c r="G120" s="151">
        <v>70</v>
      </c>
      <c r="H120" s="151">
        <v>100</v>
      </c>
      <c r="I120" s="200" t="s">
        <v>132</v>
      </c>
      <c r="J120" s="201"/>
      <c r="K120" s="202"/>
      <c r="L120" s="142">
        <v>5</v>
      </c>
      <c r="M120" s="143">
        <f>L120*C120/100</f>
        <v>0.15</v>
      </c>
    </row>
    <row r="121" spans="1:13" s="54" customFormat="1" ht="63" x14ac:dyDescent="0.2">
      <c r="A121" s="113"/>
      <c r="B121" s="37" t="s">
        <v>73</v>
      </c>
      <c r="C121" s="53">
        <v>3</v>
      </c>
      <c r="D121" s="53">
        <v>80</v>
      </c>
      <c r="E121" s="53">
        <v>85</v>
      </c>
      <c r="F121" s="53">
        <v>90</v>
      </c>
      <c r="G121" s="53">
        <v>95</v>
      </c>
      <c r="H121" s="53">
        <v>100</v>
      </c>
      <c r="I121" s="166" t="s">
        <v>131</v>
      </c>
      <c r="J121" s="166"/>
      <c r="K121" s="167"/>
      <c r="L121" s="74">
        <v>1</v>
      </c>
      <c r="M121" s="72">
        <f>L121*C121/100</f>
        <v>0.03</v>
      </c>
    </row>
    <row r="122" spans="1:13" ht="84" x14ac:dyDescent="0.2">
      <c r="A122" s="35" t="s">
        <v>31</v>
      </c>
      <c r="B122" s="19" t="s">
        <v>72</v>
      </c>
      <c r="C122" s="62">
        <v>0</v>
      </c>
      <c r="D122" s="5"/>
      <c r="E122" s="5"/>
      <c r="F122" s="5"/>
      <c r="G122" s="5"/>
      <c r="H122" s="5"/>
      <c r="I122" s="163"/>
      <c r="J122" s="163"/>
      <c r="K122" s="164"/>
      <c r="L122" s="79"/>
      <c r="M122" s="79"/>
    </row>
    <row r="123" spans="1:13" ht="63" x14ac:dyDescent="0.2">
      <c r="A123" s="198" t="s">
        <v>32</v>
      </c>
      <c r="B123" s="107" t="s">
        <v>71</v>
      </c>
      <c r="C123" s="62">
        <v>0</v>
      </c>
      <c r="D123" s="5"/>
      <c r="E123" s="5"/>
      <c r="F123" s="5"/>
      <c r="G123" s="5"/>
      <c r="H123" s="5"/>
      <c r="I123" s="163"/>
      <c r="J123" s="163"/>
      <c r="K123" s="164"/>
      <c r="L123" s="79"/>
      <c r="M123" s="79"/>
    </row>
    <row r="124" spans="1:13" ht="63" x14ac:dyDescent="0.2">
      <c r="A124" s="199"/>
      <c r="B124" s="107" t="s">
        <v>70</v>
      </c>
      <c r="C124" s="5">
        <v>3</v>
      </c>
      <c r="D124" s="5">
        <v>80</v>
      </c>
      <c r="E124" s="5">
        <v>85</v>
      </c>
      <c r="F124" s="5">
        <v>90</v>
      </c>
      <c r="G124" s="5">
        <v>95</v>
      </c>
      <c r="H124" s="5">
        <v>100</v>
      </c>
      <c r="I124" s="166" t="s">
        <v>130</v>
      </c>
      <c r="J124" s="166"/>
      <c r="K124" s="167"/>
      <c r="L124" s="74">
        <v>1</v>
      </c>
      <c r="M124" s="72">
        <f>L124*C124/100</f>
        <v>0.03</v>
      </c>
    </row>
    <row r="125" spans="1:13" ht="72.75" customHeight="1" x14ac:dyDescent="0.2">
      <c r="A125" s="198" t="s">
        <v>33</v>
      </c>
      <c r="B125" s="19" t="s">
        <v>91</v>
      </c>
      <c r="C125" s="62">
        <v>0</v>
      </c>
      <c r="D125" s="5"/>
      <c r="E125" s="5"/>
      <c r="F125" s="5"/>
      <c r="G125" s="28"/>
      <c r="H125" s="28"/>
      <c r="I125" s="84"/>
      <c r="J125" s="84"/>
      <c r="K125" s="84"/>
      <c r="L125" s="79"/>
      <c r="M125" s="79"/>
    </row>
    <row r="126" spans="1:13" ht="63" x14ac:dyDescent="0.2">
      <c r="A126" s="199"/>
      <c r="B126" s="52" t="s">
        <v>168</v>
      </c>
      <c r="C126" s="5">
        <v>3</v>
      </c>
      <c r="D126" s="5">
        <v>60</v>
      </c>
      <c r="E126" s="5">
        <v>70</v>
      </c>
      <c r="F126" s="5">
        <v>80</v>
      </c>
      <c r="G126" s="28">
        <v>90</v>
      </c>
      <c r="H126" s="28">
        <v>100</v>
      </c>
      <c r="I126" s="166" t="s">
        <v>167</v>
      </c>
      <c r="J126" s="166"/>
      <c r="K126" s="167"/>
      <c r="L126" s="74">
        <v>1</v>
      </c>
      <c r="M126" s="72">
        <f>L126*C126/100</f>
        <v>0.03</v>
      </c>
    </row>
    <row r="127" spans="1:13" s="39" customFormat="1" ht="27" customHeight="1" x14ac:dyDescent="0.35">
      <c r="A127" s="227" t="s">
        <v>55</v>
      </c>
      <c r="B127" s="228"/>
      <c r="C127" s="44">
        <f>C6+C65</f>
        <v>105</v>
      </c>
      <c r="D127" s="38"/>
      <c r="E127" s="38"/>
      <c r="F127" s="38"/>
      <c r="G127" s="38"/>
      <c r="H127" s="38"/>
      <c r="I127" s="227" t="s">
        <v>56</v>
      </c>
      <c r="J127" s="229"/>
      <c r="K127" s="229"/>
      <c r="L127" s="228"/>
      <c r="M127" s="50">
        <f>M126+M124+M121+M120+M118+M113+M111+M105+M86+M78+++++M74+M70+M69+M68+M63+M62+M61+M54+M49+M47+M46+M44+M25+M15+M8</f>
        <v>3.1307999999999998</v>
      </c>
    </row>
    <row r="129" spans="1:13" s="1" customFormat="1" ht="27.75" customHeight="1" x14ac:dyDescent="0.35">
      <c r="A129" s="40"/>
      <c r="B129" s="40"/>
      <c r="C129" s="225" t="s">
        <v>57</v>
      </c>
      <c r="D129" s="225"/>
      <c r="E129" s="225"/>
      <c r="F129" s="45" t="s">
        <v>58</v>
      </c>
      <c r="G129" s="41" t="s">
        <v>148</v>
      </c>
      <c r="H129" s="42" t="s">
        <v>59</v>
      </c>
      <c r="J129" s="226" t="s">
        <v>60</v>
      </c>
      <c r="K129" s="226"/>
      <c r="L129" s="226"/>
      <c r="M129" s="226"/>
    </row>
    <row r="130" spans="1:13" s="1" customFormat="1" ht="36" customHeight="1" x14ac:dyDescent="0.35">
      <c r="A130" s="40"/>
      <c r="B130" s="40"/>
      <c r="C130" s="40"/>
      <c r="D130" s="40"/>
      <c r="E130" s="40"/>
      <c r="F130" s="45" t="s">
        <v>58</v>
      </c>
      <c r="G130" s="43">
        <f>(100/C127)*M127</f>
        <v>2.9817142857142853</v>
      </c>
      <c r="H130" s="40"/>
      <c r="I130" s="40"/>
      <c r="J130" s="224" t="s">
        <v>61</v>
      </c>
      <c r="K130" s="224"/>
      <c r="L130" s="224"/>
      <c r="M130" s="224"/>
    </row>
  </sheetData>
  <mergeCells count="123">
    <mergeCell ref="I83:K83"/>
    <mergeCell ref="I85:K85"/>
    <mergeCell ref="I84:K84"/>
    <mergeCell ref="B78:B81"/>
    <mergeCell ref="C78:C81"/>
    <mergeCell ref="D78:D81"/>
    <mergeCell ref="E78:E81"/>
    <mergeCell ref="F78:F81"/>
    <mergeCell ref="G78:G81"/>
    <mergeCell ref="H78:H81"/>
    <mergeCell ref="I124:K124"/>
    <mergeCell ref="I126:K126"/>
    <mergeCell ref="I121:K121"/>
    <mergeCell ref="A123:A124"/>
    <mergeCell ref="A125:A126"/>
    <mergeCell ref="I86:K86"/>
    <mergeCell ref="J130:M130"/>
    <mergeCell ref="I111:K111"/>
    <mergeCell ref="C129:E129"/>
    <mergeCell ref="J129:M129"/>
    <mergeCell ref="A127:B127"/>
    <mergeCell ref="I127:L127"/>
    <mergeCell ref="I122:K122"/>
    <mergeCell ref="I123:K123"/>
    <mergeCell ref="I105:K105"/>
    <mergeCell ref="B86:B90"/>
    <mergeCell ref="A83:A95"/>
    <mergeCell ref="A62:A63"/>
    <mergeCell ref="I112:K112"/>
    <mergeCell ref="B70:B73"/>
    <mergeCell ref="C70:C73"/>
    <mergeCell ref="D70:D73"/>
    <mergeCell ref="E70:E73"/>
    <mergeCell ref="F70:F73"/>
    <mergeCell ref="G70:G73"/>
    <mergeCell ref="H70:H73"/>
    <mergeCell ref="B74:B77"/>
    <mergeCell ref="C74:C77"/>
    <mergeCell ref="D74:D77"/>
    <mergeCell ref="I63:K63"/>
    <mergeCell ref="I64:K64"/>
    <mergeCell ref="I65:K65"/>
    <mergeCell ref="I66:K66"/>
    <mergeCell ref="I67:K67"/>
    <mergeCell ref="I68:K68"/>
    <mergeCell ref="I69:K69"/>
    <mergeCell ref="E74:E77"/>
    <mergeCell ref="F74:F77"/>
    <mergeCell ref="G74:G77"/>
    <mergeCell ref="H74:H77"/>
    <mergeCell ref="I82:K82"/>
    <mergeCell ref="L78:L81"/>
    <mergeCell ref="M70:M73"/>
    <mergeCell ref="C4:C5"/>
    <mergeCell ref="D4:H4"/>
    <mergeCell ref="A6:B6"/>
    <mergeCell ref="A117:A118"/>
    <mergeCell ref="I120:K120"/>
    <mergeCell ref="M74:M77"/>
    <mergeCell ref="M78:M81"/>
    <mergeCell ref="I78:K78"/>
    <mergeCell ref="A113:A114"/>
    <mergeCell ref="I113:K113"/>
    <mergeCell ref="I114:K114"/>
    <mergeCell ref="I115:K115"/>
    <mergeCell ref="I116:K116"/>
    <mergeCell ref="I117:K117"/>
    <mergeCell ref="I119:K119"/>
    <mergeCell ref="A4:A5"/>
    <mergeCell ref="L44:L45"/>
    <mergeCell ref="M44:M45"/>
    <mergeCell ref="I44:K45"/>
    <mergeCell ref="I46:K46"/>
    <mergeCell ref="A60:A61"/>
    <mergeCell ref="I60:K60"/>
    <mergeCell ref="I118:K118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I48:K48"/>
    <mergeCell ref="I24:K24"/>
    <mergeCell ref="A48:A50"/>
    <mergeCell ref="B44:B45"/>
    <mergeCell ref="C44:C45"/>
    <mergeCell ref="L70:L73"/>
    <mergeCell ref="L74:L77"/>
    <mergeCell ref="B105:B109"/>
    <mergeCell ref="H8:H14"/>
    <mergeCell ref="G8:G14"/>
    <mergeCell ref="A7:A14"/>
    <mergeCell ref="A58:A59"/>
    <mergeCell ref="I51:K51"/>
    <mergeCell ref="I49:K49"/>
    <mergeCell ref="I50:K50"/>
    <mergeCell ref="I52:K52"/>
    <mergeCell ref="I53:K53"/>
    <mergeCell ref="I54:K54"/>
    <mergeCell ref="I55:K55"/>
    <mergeCell ref="I56:K56"/>
    <mergeCell ref="I57:K57"/>
    <mergeCell ref="I58:K58"/>
    <mergeCell ref="I59:K59"/>
    <mergeCell ref="A54:A55"/>
    <mergeCell ref="A56:A57"/>
    <mergeCell ref="I47:K47"/>
    <mergeCell ref="A44:A45"/>
    <mergeCell ref="A51:A53"/>
    <mergeCell ref="I62:K62"/>
    <mergeCell ref="A65:B65"/>
    <mergeCell ref="A66:A67"/>
  </mergeCells>
  <pageMargins left="0.51181102362204722" right="0.19685039370078741" top="0.62992125984251968" bottom="0.19685039370078741" header="0.31496062992125984" footer="0.27559055118110237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2017-06-08T03:41:29Z</cp:lastPrinted>
  <dcterms:created xsi:type="dcterms:W3CDTF">2017-02-27T02:23:05Z</dcterms:created>
  <dcterms:modified xsi:type="dcterms:W3CDTF">2017-06-08T03:43:53Z</dcterms:modified>
</cp:coreProperties>
</file>